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2016 BEP Turbo\FY 19\Revisions\"/>
    </mc:Choice>
  </mc:AlternateContent>
  <xr:revisionPtr revIDLastSave="0" documentId="13_ncr:1_{D5BB5321-CDF4-4FE4-860A-DE9B44D4FE4E}" xr6:coauthVersionLast="34" xr6:coauthVersionMax="34" xr10:uidLastSave="{00000000-0000-0000-0000-000000000000}"/>
  <bookViews>
    <workbookView xWindow="0" yWindow="0" windowWidth="28800" windowHeight="12195" xr2:uid="{00000000-000D-0000-FFFF-FFFF00000000}"/>
  </bookViews>
  <sheets>
    <sheet name="Grand totals" sheetId="8" r:id="rId1"/>
    <sheet name="Categories" sheetId="7" r:id="rId2"/>
    <sheet name="FisCap" sheetId="6" r:id="rId3"/>
    <sheet name="School coding" sheetId="4" r:id="rId4"/>
    <sheet name="Transportation" sheetId="3" r:id="rId5"/>
    <sheet name="SPED unit cost" sheetId="1" r:id="rId6"/>
    <sheet name="CTE transp." sheetId="2" r:id="rId7"/>
    <sheet name="CTE test" sheetId="10" r:id="rId8"/>
  </sheets>
  <externalReferences>
    <externalReference r:id="rId9"/>
  </externalReferences>
  <definedNames>
    <definedName name="ASSTLIB">[1]ENROLL!$AK$3:$AK$1966</definedName>
    <definedName name="SCHNUM">[1]ENROLL!$A$3:$A$2000</definedName>
  </definedNames>
  <calcPr calcId="1790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5" i="7" l="1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1" i="7"/>
  <c r="G372" i="7"/>
  <c r="G373" i="7"/>
  <c r="G374" i="7"/>
  <c r="G375" i="7"/>
  <c r="G376" i="7"/>
  <c r="G377" i="7"/>
  <c r="G378" i="7"/>
  <c r="G379" i="7"/>
  <c r="G380" i="7"/>
  <c r="G381" i="7"/>
  <c r="G382" i="7"/>
  <c r="G383" i="7"/>
  <c r="G384" i="7"/>
  <c r="G385" i="7"/>
  <c r="G386" i="7"/>
  <c r="G387" i="7"/>
  <c r="G388" i="7"/>
  <c r="G389" i="7"/>
  <c r="G390" i="7"/>
  <c r="G391" i="7"/>
  <c r="G392" i="7"/>
  <c r="G393" i="7"/>
  <c r="G394" i="7"/>
  <c r="G395" i="7"/>
  <c r="G396" i="7"/>
  <c r="G397" i="7"/>
  <c r="G398" i="7"/>
  <c r="G399" i="7"/>
  <c r="G400" i="7"/>
  <c r="G401" i="7"/>
  <c r="G402" i="7"/>
  <c r="G403" i="7"/>
  <c r="G404" i="7"/>
  <c r="G405" i="7"/>
  <c r="G406" i="7"/>
  <c r="G407" i="7"/>
  <c r="G408" i="7"/>
  <c r="G409" i="7"/>
  <c r="G410" i="7"/>
  <c r="G411" i="7"/>
  <c r="G412" i="7"/>
  <c r="G413" i="7"/>
  <c r="G414" i="7"/>
  <c r="G415" i="7"/>
  <c r="G416" i="7"/>
  <c r="G417" i="7"/>
  <c r="G418" i="7"/>
  <c r="G419" i="7"/>
  <c r="G420" i="7"/>
  <c r="G421" i="7"/>
  <c r="G422" i="7"/>
  <c r="G423" i="7"/>
  <c r="G424" i="7"/>
  <c r="G425" i="7"/>
  <c r="G426" i="7"/>
  <c r="G427" i="7"/>
  <c r="G428" i="7"/>
  <c r="G429" i="7"/>
  <c r="G430" i="7"/>
  <c r="G431" i="7"/>
  <c r="G432" i="7"/>
  <c r="G433" i="7"/>
  <c r="G434" i="7"/>
  <c r="G435" i="7"/>
  <c r="G436" i="7"/>
  <c r="G437" i="7"/>
  <c r="G438" i="7"/>
  <c r="G439" i="7"/>
  <c r="G440" i="7"/>
  <c r="G441" i="7"/>
  <c r="G442" i="7"/>
  <c r="G443" i="7"/>
  <c r="G444" i="7"/>
  <c r="G303" i="7"/>
  <c r="C149" i="10"/>
  <c r="B149" i="10"/>
  <c r="D148" i="10"/>
  <c r="E148" i="10" s="1"/>
  <c r="D147" i="10"/>
  <c r="E147" i="10" s="1"/>
  <c r="D146" i="10"/>
  <c r="E146" i="10" s="1"/>
  <c r="D145" i="10"/>
  <c r="E145" i="10" s="1"/>
  <c r="D144" i="10"/>
  <c r="E144" i="10" s="1"/>
  <c r="D143" i="10"/>
  <c r="E143" i="10" s="1"/>
  <c r="D142" i="10"/>
  <c r="E142" i="10" s="1"/>
  <c r="D141" i="10"/>
  <c r="E141" i="10" s="1"/>
  <c r="D140" i="10"/>
  <c r="E140" i="10" s="1"/>
  <c r="D139" i="10"/>
  <c r="E139" i="10" s="1"/>
  <c r="D138" i="10"/>
  <c r="E138" i="10" s="1"/>
  <c r="D137" i="10"/>
  <c r="E137" i="10" s="1"/>
  <c r="D136" i="10"/>
  <c r="E136" i="10" s="1"/>
  <c r="D135" i="10"/>
  <c r="E135" i="10" s="1"/>
  <c r="D134" i="10"/>
  <c r="E134" i="10" s="1"/>
  <c r="D133" i="10"/>
  <c r="E133" i="10" s="1"/>
  <c r="D132" i="10"/>
  <c r="E132" i="10" s="1"/>
  <c r="D131" i="10"/>
  <c r="E131" i="10" s="1"/>
  <c r="D130" i="10"/>
  <c r="E130" i="10" s="1"/>
  <c r="D129" i="10"/>
  <c r="E129" i="10" s="1"/>
  <c r="D128" i="10"/>
  <c r="E128" i="10" s="1"/>
  <c r="D127" i="10"/>
  <c r="E127" i="10" s="1"/>
  <c r="D126" i="10"/>
  <c r="E126" i="10" s="1"/>
  <c r="D125" i="10"/>
  <c r="E125" i="10" s="1"/>
  <c r="D124" i="10"/>
  <c r="E124" i="10" s="1"/>
  <c r="D123" i="10"/>
  <c r="E123" i="10" s="1"/>
  <c r="D122" i="10"/>
  <c r="E122" i="10" s="1"/>
  <c r="D121" i="10"/>
  <c r="E121" i="10" s="1"/>
  <c r="D120" i="10"/>
  <c r="E120" i="10" s="1"/>
  <c r="D119" i="10"/>
  <c r="E119" i="10" s="1"/>
  <c r="D118" i="10"/>
  <c r="E118" i="10" s="1"/>
  <c r="D117" i="10"/>
  <c r="E117" i="10" s="1"/>
  <c r="D116" i="10"/>
  <c r="E116" i="10" s="1"/>
  <c r="D115" i="10"/>
  <c r="E115" i="10" s="1"/>
  <c r="D114" i="10"/>
  <c r="E114" i="10" s="1"/>
  <c r="D113" i="10"/>
  <c r="E113" i="10" s="1"/>
  <c r="D112" i="10"/>
  <c r="E112" i="10" s="1"/>
  <c r="D111" i="10"/>
  <c r="E111" i="10" s="1"/>
  <c r="D110" i="10"/>
  <c r="E110" i="10" s="1"/>
  <c r="D109" i="10"/>
  <c r="E109" i="10" s="1"/>
  <c r="D108" i="10"/>
  <c r="E108" i="10" s="1"/>
  <c r="D107" i="10"/>
  <c r="E107" i="10" s="1"/>
  <c r="D106" i="10"/>
  <c r="E106" i="10" s="1"/>
  <c r="D105" i="10"/>
  <c r="E105" i="10" s="1"/>
  <c r="D104" i="10"/>
  <c r="E104" i="10" s="1"/>
  <c r="D103" i="10"/>
  <c r="E103" i="10" s="1"/>
  <c r="D102" i="10"/>
  <c r="E102" i="10" s="1"/>
  <c r="D101" i="10"/>
  <c r="E101" i="10" s="1"/>
  <c r="D100" i="10"/>
  <c r="E100" i="10" s="1"/>
  <c r="D99" i="10"/>
  <c r="E99" i="10" s="1"/>
  <c r="D98" i="10"/>
  <c r="E98" i="10" s="1"/>
  <c r="D97" i="10"/>
  <c r="E97" i="10" s="1"/>
  <c r="D96" i="10"/>
  <c r="E96" i="10" s="1"/>
  <c r="D95" i="10"/>
  <c r="E95" i="10" s="1"/>
  <c r="D94" i="10"/>
  <c r="E94" i="10" s="1"/>
  <c r="D93" i="10"/>
  <c r="E93" i="10" s="1"/>
  <c r="D92" i="10"/>
  <c r="E92" i="10" s="1"/>
  <c r="D91" i="10"/>
  <c r="E91" i="10" s="1"/>
  <c r="D90" i="10"/>
  <c r="E90" i="10" s="1"/>
  <c r="D89" i="10"/>
  <c r="E89" i="10" s="1"/>
  <c r="D88" i="10"/>
  <c r="E88" i="10" s="1"/>
  <c r="D87" i="10"/>
  <c r="E87" i="10" s="1"/>
  <c r="D86" i="10"/>
  <c r="E86" i="10" s="1"/>
  <c r="D85" i="10"/>
  <c r="E85" i="10" s="1"/>
  <c r="D84" i="10"/>
  <c r="E84" i="10" s="1"/>
  <c r="D83" i="10"/>
  <c r="E83" i="10" s="1"/>
  <c r="D82" i="10"/>
  <c r="E82" i="10" s="1"/>
  <c r="D81" i="10"/>
  <c r="E81" i="10" s="1"/>
  <c r="D80" i="10"/>
  <c r="E80" i="10" s="1"/>
  <c r="D79" i="10"/>
  <c r="E79" i="10" s="1"/>
  <c r="D78" i="10"/>
  <c r="E78" i="10" s="1"/>
  <c r="D77" i="10"/>
  <c r="E77" i="10" s="1"/>
  <c r="D76" i="10"/>
  <c r="E76" i="10" s="1"/>
  <c r="D75" i="10"/>
  <c r="E75" i="10" s="1"/>
  <c r="D74" i="10"/>
  <c r="E74" i="10" s="1"/>
  <c r="D73" i="10"/>
  <c r="E73" i="10" s="1"/>
  <c r="D72" i="10"/>
  <c r="E72" i="10" s="1"/>
  <c r="D71" i="10"/>
  <c r="E71" i="10" s="1"/>
  <c r="D70" i="10"/>
  <c r="E70" i="10" s="1"/>
  <c r="D69" i="10"/>
  <c r="E69" i="10" s="1"/>
  <c r="D68" i="10"/>
  <c r="E68" i="10" s="1"/>
  <c r="D67" i="10"/>
  <c r="E67" i="10" s="1"/>
  <c r="D66" i="10"/>
  <c r="E66" i="10" s="1"/>
  <c r="D65" i="10"/>
  <c r="E65" i="10" s="1"/>
  <c r="D64" i="10"/>
  <c r="E64" i="10" s="1"/>
  <c r="D63" i="10"/>
  <c r="E63" i="10" s="1"/>
  <c r="D62" i="10"/>
  <c r="E62" i="10" s="1"/>
  <c r="D61" i="10"/>
  <c r="E61" i="10" s="1"/>
  <c r="D60" i="10"/>
  <c r="E60" i="10" s="1"/>
  <c r="D59" i="10"/>
  <c r="E59" i="10" s="1"/>
  <c r="D58" i="10"/>
  <c r="E58" i="10" s="1"/>
  <c r="D57" i="10"/>
  <c r="E57" i="10" s="1"/>
  <c r="D56" i="10"/>
  <c r="E56" i="10" s="1"/>
  <c r="D55" i="10"/>
  <c r="E55" i="10" s="1"/>
  <c r="D54" i="10"/>
  <c r="E54" i="10" s="1"/>
  <c r="D53" i="10"/>
  <c r="E53" i="10" s="1"/>
  <c r="D52" i="10"/>
  <c r="E52" i="10" s="1"/>
  <c r="D51" i="10"/>
  <c r="E51" i="10" s="1"/>
  <c r="D50" i="10"/>
  <c r="E50" i="10" s="1"/>
  <c r="D49" i="10"/>
  <c r="E49" i="10" s="1"/>
  <c r="D48" i="10"/>
  <c r="E48" i="10" s="1"/>
  <c r="D47" i="10"/>
  <c r="E47" i="10" s="1"/>
  <c r="D46" i="10"/>
  <c r="E46" i="10" s="1"/>
  <c r="D45" i="10"/>
  <c r="E45" i="10" s="1"/>
  <c r="D44" i="10"/>
  <c r="E44" i="10" s="1"/>
  <c r="D43" i="10"/>
  <c r="E43" i="10" s="1"/>
  <c r="D42" i="10"/>
  <c r="E42" i="10" s="1"/>
  <c r="D41" i="10"/>
  <c r="E41" i="10" s="1"/>
  <c r="D40" i="10"/>
  <c r="E40" i="10" s="1"/>
  <c r="D39" i="10"/>
  <c r="E39" i="10" s="1"/>
  <c r="D38" i="10"/>
  <c r="E38" i="10" s="1"/>
  <c r="D37" i="10"/>
  <c r="E37" i="10" s="1"/>
  <c r="D36" i="10"/>
  <c r="E36" i="10" s="1"/>
  <c r="D35" i="10"/>
  <c r="E35" i="10" s="1"/>
  <c r="D34" i="10"/>
  <c r="E34" i="10" s="1"/>
  <c r="D33" i="10"/>
  <c r="E33" i="10" s="1"/>
  <c r="D32" i="10"/>
  <c r="E32" i="10" s="1"/>
  <c r="D31" i="10"/>
  <c r="E31" i="10" s="1"/>
  <c r="D30" i="10"/>
  <c r="E30" i="10" s="1"/>
  <c r="D29" i="10"/>
  <c r="E29" i="10" s="1"/>
  <c r="D28" i="10"/>
  <c r="E28" i="10" s="1"/>
  <c r="D27" i="10"/>
  <c r="E27" i="10" s="1"/>
  <c r="D26" i="10"/>
  <c r="E26" i="10" s="1"/>
  <c r="D25" i="10"/>
  <c r="E25" i="10" s="1"/>
  <c r="D24" i="10"/>
  <c r="E24" i="10" s="1"/>
  <c r="D23" i="10"/>
  <c r="E23" i="10" s="1"/>
  <c r="D22" i="10"/>
  <c r="E22" i="10" s="1"/>
  <c r="D21" i="10"/>
  <c r="E21" i="10" s="1"/>
  <c r="D20" i="10"/>
  <c r="E20" i="10" s="1"/>
  <c r="D19" i="10"/>
  <c r="E19" i="10" s="1"/>
  <c r="D18" i="10"/>
  <c r="E18" i="10" s="1"/>
  <c r="D17" i="10"/>
  <c r="E17" i="10" s="1"/>
  <c r="D16" i="10"/>
  <c r="E16" i="10" s="1"/>
  <c r="D15" i="10"/>
  <c r="E15" i="10" s="1"/>
  <c r="D14" i="10"/>
  <c r="E14" i="10" s="1"/>
  <c r="D13" i="10"/>
  <c r="E13" i="10" s="1"/>
  <c r="D12" i="10"/>
  <c r="E12" i="10" s="1"/>
  <c r="D11" i="10"/>
  <c r="E11" i="10" s="1"/>
  <c r="D10" i="10"/>
  <c r="E10" i="10" s="1"/>
  <c r="D9" i="10"/>
  <c r="E9" i="10" s="1"/>
  <c r="D8" i="10"/>
  <c r="E8" i="10" s="1"/>
  <c r="D7" i="10"/>
  <c r="D149" i="10" l="1"/>
  <c r="E7" i="10"/>
  <c r="E149" i="10" s="1"/>
  <c r="M148" i="8" l="1"/>
  <c r="J6" i="8"/>
  <c r="G451" i="7"/>
  <c r="G296" i="7"/>
  <c r="G148" i="7"/>
  <c r="H7" i="7"/>
  <c r="H7" i="6"/>
  <c r="L7" i="6"/>
  <c r="C297" i="4"/>
  <c r="D297" i="4"/>
  <c r="B297" i="4"/>
  <c r="K296" i="4"/>
  <c r="F296" i="4"/>
  <c r="G296" i="4" s="1"/>
  <c r="D296" i="4"/>
  <c r="V7" i="4"/>
  <c r="Y7" i="4" s="1"/>
  <c r="W7" i="4"/>
  <c r="X7" i="4"/>
  <c r="C149" i="4"/>
  <c r="D149" i="4"/>
  <c r="F149" i="4"/>
  <c r="G149" i="4"/>
  <c r="H149" i="4"/>
  <c r="J149" i="4"/>
  <c r="K149" i="4"/>
  <c r="L149" i="4"/>
  <c r="N149" i="4"/>
  <c r="O149" i="4"/>
  <c r="P149" i="4"/>
  <c r="R149" i="4"/>
  <c r="B149" i="4"/>
  <c r="X148" i="4"/>
  <c r="V148" i="4"/>
  <c r="S148" i="4"/>
  <c r="R148" i="4"/>
  <c r="P148" i="4"/>
  <c r="L148" i="4"/>
  <c r="H148" i="4"/>
  <c r="D148" i="4"/>
  <c r="P7" i="4"/>
  <c r="D7" i="4"/>
  <c r="H7" i="4"/>
  <c r="L7" i="4"/>
  <c r="I7" i="3"/>
  <c r="J7" i="3"/>
  <c r="K7" i="3"/>
  <c r="J296" i="4" l="1"/>
  <c r="L296" i="4" s="1"/>
  <c r="T148" i="4"/>
  <c r="W148" i="4" s="1"/>
  <c r="R7" i="4"/>
  <c r="S7" i="4" s="1"/>
  <c r="L7" i="3"/>
  <c r="T7" i="4" l="1"/>
  <c r="Y148" i="4"/>
  <c r="D7" i="2" l="1"/>
  <c r="H148" i="8" l="1"/>
  <c r="I148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8" i="8"/>
  <c r="J99" i="8"/>
  <c r="J100" i="8"/>
  <c r="J101" i="8"/>
  <c r="J102" i="8"/>
  <c r="J103" i="8"/>
  <c r="J104" i="8"/>
  <c r="J105" i="8"/>
  <c r="J106" i="8"/>
  <c r="J107" i="8"/>
  <c r="J108" i="8"/>
  <c r="J109" i="8"/>
  <c r="J110" i="8"/>
  <c r="J111" i="8"/>
  <c r="J112" i="8"/>
  <c r="J113" i="8"/>
  <c r="J114" i="8"/>
  <c r="J115" i="8"/>
  <c r="J116" i="8"/>
  <c r="J117" i="8"/>
  <c r="J118" i="8"/>
  <c r="J119" i="8"/>
  <c r="J120" i="8"/>
  <c r="J121" i="8"/>
  <c r="J122" i="8"/>
  <c r="J123" i="8"/>
  <c r="J124" i="8"/>
  <c r="J125" i="8"/>
  <c r="J126" i="8"/>
  <c r="J127" i="8"/>
  <c r="J128" i="8"/>
  <c r="J129" i="8"/>
  <c r="J130" i="8"/>
  <c r="J131" i="8"/>
  <c r="J132" i="8"/>
  <c r="J133" i="8"/>
  <c r="J134" i="8"/>
  <c r="J135" i="8"/>
  <c r="J136" i="8"/>
  <c r="J137" i="8"/>
  <c r="J138" i="8"/>
  <c r="J139" i="8"/>
  <c r="J140" i="8"/>
  <c r="J141" i="8"/>
  <c r="J142" i="8"/>
  <c r="J143" i="8"/>
  <c r="J144" i="8"/>
  <c r="J145" i="8"/>
  <c r="J146" i="8"/>
  <c r="J147" i="8"/>
  <c r="J148" i="8" l="1"/>
  <c r="K452" i="7" l="1"/>
  <c r="K453" i="7"/>
  <c r="K454" i="7"/>
  <c r="K455" i="7"/>
  <c r="K456" i="7"/>
  <c r="K457" i="7"/>
  <c r="K458" i="7"/>
  <c r="K459" i="7"/>
  <c r="K460" i="7"/>
  <c r="K461" i="7"/>
  <c r="K462" i="7"/>
  <c r="K463" i="7"/>
  <c r="K464" i="7"/>
  <c r="K465" i="7"/>
  <c r="K466" i="7"/>
  <c r="K467" i="7"/>
  <c r="K468" i="7"/>
  <c r="K469" i="7"/>
  <c r="K470" i="7"/>
  <c r="K471" i="7"/>
  <c r="K472" i="7"/>
  <c r="K473" i="7"/>
  <c r="K474" i="7"/>
  <c r="K475" i="7"/>
  <c r="K476" i="7"/>
  <c r="K477" i="7"/>
  <c r="K478" i="7"/>
  <c r="K479" i="7"/>
  <c r="K480" i="7"/>
  <c r="K481" i="7"/>
  <c r="K482" i="7"/>
  <c r="K483" i="7"/>
  <c r="K484" i="7"/>
  <c r="K485" i="7"/>
  <c r="K486" i="7"/>
  <c r="K487" i="7"/>
  <c r="K488" i="7"/>
  <c r="K489" i="7"/>
  <c r="K490" i="7"/>
  <c r="K491" i="7"/>
  <c r="K492" i="7"/>
  <c r="K493" i="7"/>
  <c r="K494" i="7"/>
  <c r="K495" i="7"/>
  <c r="K496" i="7"/>
  <c r="K497" i="7"/>
  <c r="K498" i="7"/>
  <c r="K499" i="7"/>
  <c r="K500" i="7"/>
  <c r="K501" i="7"/>
  <c r="K502" i="7"/>
  <c r="K503" i="7"/>
  <c r="K504" i="7"/>
  <c r="K505" i="7"/>
  <c r="K506" i="7"/>
  <c r="K507" i="7"/>
  <c r="K508" i="7"/>
  <c r="K509" i="7"/>
  <c r="K510" i="7"/>
  <c r="K511" i="7"/>
  <c r="K512" i="7"/>
  <c r="K513" i="7"/>
  <c r="K514" i="7"/>
  <c r="K515" i="7"/>
  <c r="K516" i="7"/>
  <c r="K517" i="7"/>
  <c r="K518" i="7"/>
  <c r="K519" i="7"/>
  <c r="K520" i="7"/>
  <c r="K521" i="7"/>
  <c r="K522" i="7"/>
  <c r="K523" i="7"/>
  <c r="K524" i="7"/>
  <c r="K525" i="7"/>
  <c r="K526" i="7"/>
  <c r="K527" i="7"/>
  <c r="K528" i="7"/>
  <c r="K529" i="7"/>
  <c r="K530" i="7"/>
  <c r="K531" i="7"/>
  <c r="K532" i="7"/>
  <c r="K533" i="7"/>
  <c r="K534" i="7"/>
  <c r="K535" i="7"/>
  <c r="K536" i="7"/>
  <c r="K537" i="7"/>
  <c r="K538" i="7"/>
  <c r="K539" i="7"/>
  <c r="K540" i="7"/>
  <c r="K541" i="7"/>
  <c r="K542" i="7"/>
  <c r="K543" i="7"/>
  <c r="K544" i="7"/>
  <c r="K545" i="7"/>
  <c r="K546" i="7"/>
  <c r="K547" i="7"/>
  <c r="K548" i="7"/>
  <c r="K549" i="7"/>
  <c r="K550" i="7"/>
  <c r="K551" i="7"/>
  <c r="K552" i="7"/>
  <c r="K553" i="7"/>
  <c r="K554" i="7"/>
  <c r="K555" i="7"/>
  <c r="K556" i="7"/>
  <c r="K557" i="7"/>
  <c r="K558" i="7"/>
  <c r="K559" i="7"/>
  <c r="K560" i="7"/>
  <c r="K561" i="7"/>
  <c r="K562" i="7"/>
  <c r="K563" i="7"/>
  <c r="K564" i="7"/>
  <c r="K565" i="7"/>
  <c r="K566" i="7"/>
  <c r="K567" i="7"/>
  <c r="K568" i="7"/>
  <c r="K569" i="7"/>
  <c r="K570" i="7"/>
  <c r="K571" i="7"/>
  <c r="K572" i="7"/>
  <c r="K573" i="7"/>
  <c r="K574" i="7"/>
  <c r="K575" i="7"/>
  <c r="K576" i="7"/>
  <c r="K577" i="7"/>
  <c r="K578" i="7"/>
  <c r="K579" i="7"/>
  <c r="K580" i="7"/>
  <c r="K581" i="7"/>
  <c r="K582" i="7"/>
  <c r="K583" i="7"/>
  <c r="K584" i="7"/>
  <c r="K585" i="7"/>
  <c r="K586" i="7"/>
  <c r="K587" i="7"/>
  <c r="K588" i="7"/>
  <c r="K589" i="7"/>
  <c r="K590" i="7"/>
  <c r="K591" i="7"/>
  <c r="K592" i="7"/>
  <c r="K451" i="7"/>
  <c r="B593" i="7"/>
  <c r="D452" i="7"/>
  <c r="D453" i="7"/>
  <c r="D454" i="7"/>
  <c r="D455" i="7"/>
  <c r="D456" i="7"/>
  <c r="D457" i="7"/>
  <c r="D458" i="7"/>
  <c r="D459" i="7"/>
  <c r="D460" i="7"/>
  <c r="D461" i="7"/>
  <c r="D462" i="7"/>
  <c r="D463" i="7"/>
  <c r="D464" i="7"/>
  <c r="D465" i="7"/>
  <c r="D466" i="7"/>
  <c r="D467" i="7"/>
  <c r="D468" i="7"/>
  <c r="D469" i="7"/>
  <c r="D470" i="7"/>
  <c r="D471" i="7"/>
  <c r="D472" i="7"/>
  <c r="D473" i="7"/>
  <c r="D474" i="7"/>
  <c r="D475" i="7"/>
  <c r="D476" i="7"/>
  <c r="D477" i="7"/>
  <c r="D478" i="7"/>
  <c r="D479" i="7"/>
  <c r="D480" i="7"/>
  <c r="D481" i="7"/>
  <c r="D482" i="7"/>
  <c r="D483" i="7"/>
  <c r="D484" i="7"/>
  <c r="D485" i="7"/>
  <c r="D486" i="7"/>
  <c r="D487" i="7"/>
  <c r="D488" i="7"/>
  <c r="D489" i="7"/>
  <c r="D490" i="7"/>
  <c r="D491" i="7"/>
  <c r="D492" i="7"/>
  <c r="D493" i="7"/>
  <c r="D494" i="7"/>
  <c r="D495" i="7"/>
  <c r="D496" i="7"/>
  <c r="D497" i="7"/>
  <c r="D498" i="7"/>
  <c r="D499" i="7"/>
  <c r="D500" i="7"/>
  <c r="D501" i="7"/>
  <c r="D502" i="7"/>
  <c r="D503" i="7"/>
  <c r="D504" i="7"/>
  <c r="D505" i="7"/>
  <c r="D506" i="7"/>
  <c r="D507" i="7"/>
  <c r="D508" i="7"/>
  <c r="D509" i="7"/>
  <c r="D510" i="7"/>
  <c r="D511" i="7"/>
  <c r="D512" i="7"/>
  <c r="D513" i="7"/>
  <c r="D514" i="7"/>
  <c r="D515" i="7"/>
  <c r="D516" i="7"/>
  <c r="D517" i="7"/>
  <c r="D518" i="7"/>
  <c r="D519" i="7"/>
  <c r="D520" i="7"/>
  <c r="D521" i="7"/>
  <c r="D522" i="7"/>
  <c r="D523" i="7"/>
  <c r="D524" i="7"/>
  <c r="D525" i="7"/>
  <c r="D526" i="7"/>
  <c r="D527" i="7"/>
  <c r="D528" i="7"/>
  <c r="D529" i="7"/>
  <c r="D530" i="7"/>
  <c r="D531" i="7"/>
  <c r="D532" i="7"/>
  <c r="D533" i="7"/>
  <c r="D534" i="7"/>
  <c r="D535" i="7"/>
  <c r="D536" i="7"/>
  <c r="D537" i="7"/>
  <c r="D538" i="7"/>
  <c r="D539" i="7"/>
  <c r="D540" i="7"/>
  <c r="D541" i="7"/>
  <c r="D542" i="7"/>
  <c r="D543" i="7"/>
  <c r="D544" i="7"/>
  <c r="D545" i="7"/>
  <c r="D546" i="7"/>
  <c r="D547" i="7"/>
  <c r="D548" i="7"/>
  <c r="D549" i="7"/>
  <c r="D550" i="7"/>
  <c r="D551" i="7"/>
  <c r="D552" i="7"/>
  <c r="D553" i="7"/>
  <c r="D554" i="7"/>
  <c r="D555" i="7"/>
  <c r="D556" i="7"/>
  <c r="D557" i="7"/>
  <c r="D558" i="7"/>
  <c r="D559" i="7"/>
  <c r="D560" i="7"/>
  <c r="D561" i="7"/>
  <c r="D562" i="7"/>
  <c r="D563" i="7"/>
  <c r="D564" i="7"/>
  <c r="D565" i="7"/>
  <c r="D566" i="7"/>
  <c r="D567" i="7"/>
  <c r="D568" i="7"/>
  <c r="D569" i="7"/>
  <c r="D570" i="7"/>
  <c r="D571" i="7"/>
  <c r="D572" i="7"/>
  <c r="D573" i="7"/>
  <c r="D574" i="7"/>
  <c r="D575" i="7"/>
  <c r="D576" i="7"/>
  <c r="D577" i="7"/>
  <c r="D578" i="7"/>
  <c r="D579" i="7"/>
  <c r="D580" i="7"/>
  <c r="D581" i="7"/>
  <c r="D582" i="7"/>
  <c r="D583" i="7"/>
  <c r="D584" i="7"/>
  <c r="D585" i="7"/>
  <c r="D586" i="7"/>
  <c r="D587" i="7"/>
  <c r="D588" i="7"/>
  <c r="D589" i="7"/>
  <c r="D590" i="7"/>
  <c r="D591" i="7"/>
  <c r="D592" i="7"/>
  <c r="D451" i="7"/>
  <c r="C452" i="7"/>
  <c r="C453" i="7"/>
  <c r="C454" i="7"/>
  <c r="E454" i="7" s="1"/>
  <c r="C455" i="7"/>
  <c r="E455" i="7" s="1"/>
  <c r="C456" i="7"/>
  <c r="C457" i="7"/>
  <c r="C458" i="7"/>
  <c r="E458" i="7" s="1"/>
  <c r="C459" i="7"/>
  <c r="E459" i="7" s="1"/>
  <c r="C460" i="7"/>
  <c r="C461" i="7"/>
  <c r="C462" i="7"/>
  <c r="E462" i="7" s="1"/>
  <c r="C463" i="7"/>
  <c r="E463" i="7" s="1"/>
  <c r="C464" i="7"/>
  <c r="C465" i="7"/>
  <c r="C466" i="7"/>
  <c r="E466" i="7" s="1"/>
  <c r="C467" i="7"/>
  <c r="E467" i="7" s="1"/>
  <c r="C468" i="7"/>
  <c r="C469" i="7"/>
  <c r="C470" i="7"/>
  <c r="E470" i="7" s="1"/>
  <c r="C471" i="7"/>
  <c r="E471" i="7" s="1"/>
  <c r="C472" i="7"/>
  <c r="C473" i="7"/>
  <c r="C474" i="7"/>
  <c r="E474" i="7" s="1"/>
  <c r="C475" i="7"/>
  <c r="E475" i="7" s="1"/>
  <c r="C476" i="7"/>
  <c r="C477" i="7"/>
  <c r="C478" i="7"/>
  <c r="E478" i="7" s="1"/>
  <c r="C479" i="7"/>
  <c r="E479" i="7" s="1"/>
  <c r="C480" i="7"/>
  <c r="C481" i="7"/>
  <c r="C482" i="7"/>
  <c r="E482" i="7" s="1"/>
  <c r="C483" i="7"/>
  <c r="E483" i="7" s="1"/>
  <c r="C484" i="7"/>
  <c r="C485" i="7"/>
  <c r="C486" i="7"/>
  <c r="E486" i="7" s="1"/>
  <c r="C487" i="7"/>
  <c r="E487" i="7" s="1"/>
  <c r="C488" i="7"/>
  <c r="C489" i="7"/>
  <c r="C490" i="7"/>
  <c r="E490" i="7" s="1"/>
  <c r="C491" i="7"/>
  <c r="E491" i="7" s="1"/>
  <c r="C492" i="7"/>
  <c r="C493" i="7"/>
  <c r="C494" i="7"/>
  <c r="E494" i="7" s="1"/>
  <c r="C495" i="7"/>
  <c r="E495" i="7" s="1"/>
  <c r="C496" i="7"/>
  <c r="C497" i="7"/>
  <c r="C498" i="7"/>
  <c r="E498" i="7" s="1"/>
  <c r="C499" i="7"/>
  <c r="E499" i="7" s="1"/>
  <c r="C500" i="7"/>
  <c r="C501" i="7"/>
  <c r="C502" i="7"/>
  <c r="E502" i="7" s="1"/>
  <c r="C503" i="7"/>
  <c r="E503" i="7" s="1"/>
  <c r="C504" i="7"/>
  <c r="C505" i="7"/>
  <c r="C506" i="7"/>
  <c r="E506" i="7" s="1"/>
  <c r="C507" i="7"/>
  <c r="E507" i="7" s="1"/>
  <c r="C508" i="7"/>
  <c r="C509" i="7"/>
  <c r="C510" i="7"/>
  <c r="E510" i="7" s="1"/>
  <c r="C511" i="7"/>
  <c r="E511" i="7" s="1"/>
  <c r="C512" i="7"/>
  <c r="C513" i="7"/>
  <c r="C514" i="7"/>
  <c r="E514" i="7" s="1"/>
  <c r="C515" i="7"/>
  <c r="E515" i="7" s="1"/>
  <c r="C516" i="7"/>
  <c r="C517" i="7"/>
  <c r="C518" i="7"/>
  <c r="E518" i="7" s="1"/>
  <c r="C519" i="7"/>
  <c r="E519" i="7" s="1"/>
  <c r="C520" i="7"/>
  <c r="C521" i="7"/>
  <c r="C522" i="7"/>
  <c r="E522" i="7" s="1"/>
  <c r="C523" i="7"/>
  <c r="E523" i="7" s="1"/>
  <c r="C524" i="7"/>
  <c r="C525" i="7"/>
  <c r="C526" i="7"/>
  <c r="E526" i="7" s="1"/>
  <c r="C527" i="7"/>
  <c r="E527" i="7" s="1"/>
  <c r="C528" i="7"/>
  <c r="C529" i="7"/>
  <c r="C530" i="7"/>
  <c r="E530" i="7" s="1"/>
  <c r="C531" i="7"/>
  <c r="E531" i="7" s="1"/>
  <c r="C532" i="7"/>
  <c r="C533" i="7"/>
  <c r="C534" i="7"/>
  <c r="E534" i="7" s="1"/>
  <c r="C535" i="7"/>
  <c r="E535" i="7" s="1"/>
  <c r="C536" i="7"/>
  <c r="C537" i="7"/>
  <c r="C538" i="7"/>
  <c r="E538" i="7" s="1"/>
  <c r="C539" i="7"/>
  <c r="E539" i="7" s="1"/>
  <c r="C540" i="7"/>
  <c r="C541" i="7"/>
  <c r="C542" i="7"/>
  <c r="E542" i="7" s="1"/>
  <c r="C543" i="7"/>
  <c r="E543" i="7" s="1"/>
  <c r="C544" i="7"/>
  <c r="C545" i="7"/>
  <c r="C546" i="7"/>
  <c r="E546" i="7" s="1"/>
  <c r="C547" i="7"/>
  <c r="E547" i="7" s="1"/>
  <c r="C548" i="7"/>
  <c r="C549" i="7"/>
  <c r="C550" i="7"/>
  <c r="E550" i="7" s="1"/>
  <c r="C551" i="7"/>
  <c r="E551" i="7" s="1"/>
  <c r="C552" i="7"/>
  <c r="C553" i="7"/>
  <c r="C554" i="7"/>
  <c r="E554" i="7" s="1"/>
  <c r="C555" i="7"/>
  <c r="E555" i="7" s="1"/>
  <c r="C556" i="7"/>
  <c r="C557" i="7"/>
  <c r="C558" i="7"/>
  <c r="E558" i="7" s="1"/>
  <c r="C559" i="7"/>
  <c r="E559" i="7" s="1"/>
  <c r="C560" i="7"/>
  <c r="C561" i="7"/>
  <c r="C562" i="7"/>
  <c r="E562" i="7" s="1"/>
  <c r="C563" i="7"/>
  <c r="E563" i="7" s="1"/>
  <c r="C564" i="7"/>
  <c r="C565" i="7"/>
  <c r="C566" i="7"/>
  <c r="E566" i="7" s="1"/>
  <c r="C567" i="7"/>
  <c r="E567" i="7" s="1"/>
  <c r="C568" i="7"/>
  <c r="C569" i="7"/>
  <c r="C570" i="7"/>
  <c r="E570" i="7" s="1"/>
  <c r="C571" i="7"/>
  <c r="E571" i="7" s="1"/>
  <c r="C572" i="7"/>
  <c r="C573" i="7"/>
  <c r="C574" i="7"/>
  <c r="E574" i="7" s="1"/>
  <c r="C575" i="7"/>
  <c r="E575" i="7" s="1"/>
  <c r="C576" i="7"/>
  <c r="C577" i="7"/>
  <c r="C578" i="7"/>
  <c r="E578" i="7" s="1"/>
  <c r="C579" i="7"/>
  <c r="E579" i="7" s="1"/>
  <c r="C580" i="7"/>
  <c r="C581" i="7"/>
  <c r="C582" i="7"/>
  <c r="E582" i="7" s="1"/>
  <c r="C583" i="7"/>
  <c r="E583" i="7" s="1"/>
  <c r="C584" i="7"/>
  <c r="C585" i="7"/>
  <c r="C586" i="7"/>
  <c r="E586" i="7" s="1"/>
  <c r="C587" i="7"/>
  <c r="E587" i="7" s="1"/>
  <c r="C588" i="7"/>
  <c r="C589" i="7"/>
  <c r="C590" i="7"/>
  <c r="E590" i="7" s="1"/>
  <c r="C591" i="7"/>
  <c r="E591" i="7" s="1"/>
  <c r="C592" i="7"/>
  <c r="C451" i="7"/>
  <c r="B445" i="7"/>
  <c r="K304" i="7"/>
  <c r="K305" i="7"/>
  <c r="K306" i="7"/>
  <c r="K307" i="7"/>
  <c r="K308" i="7"/>
  <c r="K309" i="7"/>
  <c r="K310" i="7"/>
  <c r="K311" i="7"/>
  <c r="K312" i="7"/>
  <c r="K313" i="7"/>
  <c r="K314" i="7"/>
  <c r="K315" i="7"/>
  <c r="K316" i="7"/>
  <c r="K317" i="7"/>
  <c r="K318" i="7"/>
  <c r="K319" i="7"/>
  <c r="K320" i="7"/>
  <c r="K321" i="7"/>
  <c r="K322" i="7"/>
  <c r="K323" i="7"/>
  <c r="K324" i="7"/>
  <c r="K325" i="7"/>
  <c r="K326" i="7"/>
  <c r="K327" i="7"/>
  <c r="K328" i="7"/>
  <c r="K329" i="7"/>
  <c r="K330" i="7"/>
  <c r="K331" i="7"/>
  <c r="K332" i="7"/>
  <c r="K333" i="7"/>
  <c r="K334" i="7"/>
  <c r="K335" i="7"/>
  <c r="K336" i="7"/>
  <c r="K337" i="7"/>
  <c r="K338" i="7"/>
  <c r="K339" i="7"/>
  <c r="K340" i="7"/>
  <c r="K341" i="7"/>
  <c r="K342" i="7"/>
  <c r="K343" i="7"/>
  <c r="K344" i="7"/>
  <c r="K345" i="7"/>
  <c r="K346" i="7"/>
  <c r="K347" i="7"/>
  <c r="K348" i="7"/>
  <c r="K349" i="7"/>
  <c r="K350" i="7"/>
  <c r="K351" i="7"/>
  <c r="K352" i="7"/>
  <c r="K353" i="7"/>
  <c r="K354" i="7"/>
  <c r="K355" i="7"/>
  <c r="K356" i="7"/>
  <c r="K357" i="7"/>
  <c r="K358" i="7"/>
  <c r="K359" i="7"/>
  <c r="K360" i="7"/>
  <c r="K361" i="7"/>
  <c r="K362" i="7"/>
  <c r="K363" i="7"/>
  <c r="K364" i="7"/>
  <c r="K365" i="7"/>
  <c r="K366" i="7"/>
  <c r="K367" i="7"/>
  <c r="K368" i="7"/>
  <c r="K369" i="7"/>
  <c r="K370" i="7"/>
  <c r="K371" i="7"/>
  <c r="K372" i="7"/>
  <c r="K373" i="7"/>
  <c r="K374" i="7"/>
  <c r="K375" i="7"/>
  <c r="K376" i="7"/>
  <c r="K377" i="7"/>
  <c r="K378" i="7"/>
  <c r="K379" i="7"/>
  <c r="K380" i="7"/>
  <c r="K381" i="7"/>
  <c r="K382" i="7"/>
  <c r="K383" i="7"/>
  <c r="K384" i="7"/>
  <c r="K385" i="7"/>
  <c r="K386" i="7"/>
  <c r="K387" i="7"/>
  <c r="K388" i="7"/>
  <c r="K389" i="7"/>
  <c r="K390" i="7"/>
  <c r="K391" i="7"/>
  <c r="K392" i="7"/>
  <c r="K393" i="7"/>
  <c r="K394" i="7"/>
  <c r="K395" i="7"/>
  <c r="K396" i="7"/>
  <c r="K397" i="7"/>
  <c r="K398" i="7"/>
  <c r="K399" i="7"/>
  <c r="K400" i="7"/>
  <c r="K401" i="7"/>
  <c r="K402" i="7"/>
  <c r="K403" i="7"/>
  <c r="K404" i="7"/>
  <c r="K405" i="7"/>
  <c r="K406" i="7"/>
  <c r="K407" i="7"/>
  <c r="K408" i="7"/>
  <c r="K409" i="7"/>
  <c r="K410" i="7"/>
  <c r="K411" i="7"/>
  <c r="K412" i="7"/>
  <c r="K413" i="7"/>
  <c r="K414" i="7"/>
  <c r="K415" i="7"/>
  <c r="K416" i="7"/>
  <c r="K417" i="7"/>
  <c r="K418" i="7"/>
  <c r="K419" i="7"/>
  <c r="K420" i="7"/>
  <c r="K421" i="7"/>
  <c r="K422" i="7"/>
  <c r="K423" i="7"/>
  <c r="K424" i="7"/>
  <c r="K425" i="7"/>
  <c r="K426" i="7"/>
  <c r="K427" i="7"/>
  <c r="K428" i="7"/>
  <c r="K429" i="7"/>
  <c r="K430" i="7"/>
  <c r="K431" i="7"/>
  <c r="K432" i="7"/>
  <c r="K433" i="7"/>
  <c r="K434" i="7"/>
  <c r="K435" i="7"/>
  <c r="K436" i="7"/>
  <c r="K437" i="7"/>
  <c r="K438" i="7"/>
  <c r="K439" i="7"/>
  <c r="K440" i="7"/>
  <c r="K441" i="7"/>
  <c r="K442" i="7"/>
  <c r="K443" i="7"/>
  <c r="K444" i="7"/>
  <c r="K303" i="7"/>
  <c r="H444" i="7"/>
  <c r="I444" i="7" s="1"/>
  <c r="L444" i="7" l="1"/>
  <c r="C593" i="7"/>
  <c r="E589" i="7"/>
  <c r="E585" i="7"/>
  <c r="E581" i="7"/>
  <c r="E577" i="7"/>
  <c r="E573" i="7"/>
  <c r="E569" i="7"/>
  <c r="E565" i="7"/>
  <c r="E561" i="7"/>
  <c r="E557" i="7"/>
  <c r="E553" i="7"/>
  <c r="E549" i="7"/>
  <c r="E545" i="7"/>
  <c r="E541" i="7"/>
  <c r="E537" i="7"/>
  <c r="E533" i="7"/>
  <c r="E529" i="7"/>
  <c r="E525" i="7"/>
  <c r="E521" i="7"/>
  <c r="E517" i="7"/>
  <c r="E513" i="7"/>
  <c r="E509" i="7"/>
  <c r="E505" i="7"/>
  <c r="E501" i="7"/>
  <c r="E497" i="7"/>
  <c r="E493" i="7"/>
  <c r="E489" i="7"/>
  <c r="E485" i="7"/>
  <c r="E481" i="7"/>
  <c r="E477" i="7"/>
  <c r="E473" i="7"/>
  <c r="E469" i="7"/>
  <c r="E465" i="7"/>
  <c r="E461" i="7"/>
  <c r="E457" i="7"/>
  <c r="E453" i="7"/>
  <c r="E592" i="7"/>
  <c r="E588" i="7"/>
  <c r="E584" i="7"/>
  <c r="E580" i="7"/>
  <c r="E576" i="7"/>
  <c r="E572" i="7"/>
  <c r="E568" i="7"/>
  <c r="E564" i="7"/>
  <c r="E560" i="7"/>
  <c r="E556" i="7"/>
  <c r="E552" i="7"/>
  <c r="E548" i="7"/>
  <c r="E544" i="7"/>
  <c r="E540" i="7"/>
  <c r="E536" i="7"/>
  <c r="E532" i="7"/>
  <c r="E528" i="7"/>
  <c r="E524" i="7"/>
  <c r="E520" i="7"/>
  <c r="E516" i="7"/>
  <c r="E512" i="7"/>
  <c r="E508" i="7"/>
  <c r="E504" i="7"/>
  <c r="E500" i="7"/>
  <c r="E496" i="7"/>
  <c r="E492" i="7"/>
  <c r="E488" i="7"/>
  <c r="E484" i="7"/>
  <c r="E480" i="7"/>
  <c r="E476" i="7"/>
  <c r="E472" i="7"/>
  <c r="E468" i="7"/>
  <c r="E464" i="7"/>
  <c r="E460" i="7"/>
  <c r="E456" i="7"/>
  <c r="E452" i="7"/>
  <c r="E451" i="7"/>
  <c r="E593" i="7" l="1"/>
  <c r="D304" i="7" l="1"/>
  <c r="D305" i="7"/>
  <c r="D306" i="7"/>
  <c r="D307" i="7"/>
  <c r="D308" i="7"/>
  <c r="D309" i="7"/>
  <c r="D310" i="7"/>
  <c r="D311" i="7"/>
  <c r="D312" i="7"/>
  <c r="D313" i="7"/>
  <c r="D314" i="7"/>
  <c r="D315" i="7"/>
  <c r="D316" i="7"/>
  <c r="D317" i="7"/>
  <c r="D318" i="7"/>
  <c r="D319" i="7"/>
  <c r="D320" i="7"/>
  <c r="D321" i="7"/>
  <c r="D322" i="7"/>
  <c r="D323" i="7"/>
  <c r="D324" i="7"/>
  <c r="D325" i="7"/>
  <c r="D326" i="7"/>
  <c r="D327" i="7"/>
  <c r="D328" i="7"/>
  <c r="D329" i="7"/>
  <c r="D330" i="7"/>
  <c r="D331" i="7"/>
  <c r="D332" i="7"/>
  <c r="D333" i="7"/>
  <c r="D334" i="7"/>
  <c r="D335" i="7"/>
  <c r="D336" i="7"/>
  <c r="D337" i="7"/>
  <c r="D338" i="7"/>
  <c r="D339" i="7"/>
  <c r="D340" i="7"/>
  <c r="D341" i="7"/>
  <c r="D342" i="7"/>
  <c r="D343" i="7"/>
  <c r="D344" i="7"/>
  <c r="D345" i="7"/>
  <c r="D346" i="7"/>
  <c r="D347" i="7"/>
  <c r="D348" i="7"/>
  <c r="D349" i="7"/>
  <c r="D350" i="7"/>
  <c r="D351" i="7"/>
  <c r="D352" i="7"/>
  <c r="D353" i="7"/>
  <c r="D354" i="7"/>
  <c r="D355" i="7"/>
  <c r="D356" i="7"/>
  <c r="D357" i="7"/>
  <c r="D358" i="7"/>
  <c r="D359" i="7"/>
  <c r="D360" i="7"/>
  <c r="D361" i="7"/>
  <c r="D362" i="7"/>
  <c r="D363" i="7"/>
  <c r="D364" i="7"/>
  <c r="D365" i="7"/>
  <c r="D366" i="7"/>
  <c r="D367" i="7"/>
  <c r="D368" i="7"/>
  <c r="D369" i="7"/>
  <c r="D370" i="7"/>
  <c r="D371" i="7"/>
  <c r="D372" i="7"/>
  <c r="D373" i="7"/>
  <c r="D374" i="7"/>
  <c r="D375" i="7"/>
  <c r="D376" i="7"/>
  <c r="D377" i="7"/>
  <c r="D378" i="7"/>
  <c r="D379" i="7"/>
  <c r="D380" i="7"/>
  <c r="D381" i="7"/>
  <c r="D382" i="7"/>
  <c r="D383" i="7"/>
  <c r="D384" i="7"/>
  <c r="D385" i="7"/>
  <c r="D386" i="7"/>
  <c r="D387" i="7"/>
  <c r="D388" i="7"/>
  <c r="D389" i="7"/>
  <c r="D390" i="7"/>
  <c r="D391" i="7"/>
  <c r="D392" i="7"/>
  <c r="D393" i="7"/>
  <c r="D394" i="7"/>
  <c r="D395" i="7"/>
  <c r="D396" i="7"/>
  <c r="D397" i="7"/>
  <c r="D398" i="7"/>
  <c r="D399" i="7"/>
  <c r="D400" i="7"/>
  <c r="D401" i="7"/>
  <c r="D402" i="7"/>
  <c r="D403" i="7"/>
  <c r="D404" i="7"/>
  <c r="D405" i="7"/>
  <c r="D406" i="7"/>
  <c r="D407" i="7"/>
  <c r="D408" i="7"/>
  <c r="D409" i="7"/>
  <c r="D410" i="7"/>
  <c r="D411" i="7"/>
  <c r="D412" i="7"/>
  <c r="D413" i="7"/>
  <c r="D414" i="7"/>
  <c r="D415" i="7"/>
  <c r="D416" i="7"/>
  <c r="D417" i="7"/>
  <c r="D418" i="7"/>
  <c r="D419" i="7"/>
  <c r="D420" i="7"/>
  <c r="D421" i="7"/>
  <c r="D422" i="7"/>
  <c r="D423" i="7"/>
  <c r="D424" i="7"/>
  <c r="D425" i="7"/>
  <c r="D426" i="7"/>
  <c r="D427" i="7"/>
  <c r="D428" i="7"/>
  <c r="D429" i="7"/>
  <c r="D430" i="7"/>
  <c r="D431" i="7"/>
  <c r="D432" i="7"/>
  <c r="D433" i="7"/>
  <c r="D434" i="7"/>
  <c r="D435" i="7"/>
  <c r="D436" i="7"/>
  <c r="D437" i="7"/>
  <c r="D438" i="7"/>
  <c r="D439" i="7"/>
  <c r="D440" i="7"/>
  <c r="D441" i="7"/>
  <c r="D442" i="7"/>
  <c r="D443" i="7"/>
  <c r="D444" i="7"/>
  <c r="D303" i="7"/>
  <c r="C304" i="7"/>
  <c r="C305" i="7"/>
  <c r="C306" i="7"/>
  <c r="C307" i="7"/>
  <c r="E307" i="7" s="1"/>
  <c r="C308" i="7"/>
  <c r="C309" i="7"/>
  <c r="C310" i="7"/>
  <c r="C311" i="7"/>
  <c r="E311" i="7" s="1"/>
  <c r="C312" i="7"/>
  <c r="C313" i="7"/>
  <c r="C314" i="7"/>
  <c r="C315" i="7"/>
  <c r="E315" i="7" s="1"/>
  <c r="C316" i="7"/>
  <c r="C317" i="7"/>
  <c r="C318" i="7"/>
  <c r="C319" i="7"/>
  <c r="E319" i="7" s="1"/>
  <c r="C320" i="7"/>
  <c r="C321" i="7"/>
  <c r="C322" i="7"/>
  <c r="C323" i="7"/>
  <c r="C324" i="7"/>
  <c r="C325" i="7"/>
  <c r="C326" i="7"/>
  <c r="C327" i="7"/>
  <c r="E327" i="7" s="1"/>
  <c r="C328" i="7"/>
  <c r="C329" i="7"/>
  <c r="C330" i="7"/>
  <c r="C331" i="7"/>
  <c r="E331" i="7" s="1"/>
  <c r="C332" i="7"/>
  <c r="C333" i="7"/>
  <c r="C334" i="7"/>
  <c r="C335" i="7"/>
  <c r="E335" i="7" s="1"/>
  <c r="C336" i="7"/>
  <c r="C337" i="7"/>
  <c r="C338" i="7"/>
  <c r="C339" i="7"/>
  <c r="E339" i="7" s="1"/>
  <c r="C340" i="7"/>
  <c r="C341" i="7"/>
  <c r="C342" i="7"/>
  <c r="C343" i="7"/>
  <c r="E343" i="7" s="1"/>
  <c r="C344" i="7"/>
  <c r="C345" i="7"/>
  <c r="C346" i="7"/>
  <c r="C347" i="7"/>
  <c r="E347" i="7" s="1"/>
  <c r="C348" i="7"/>
  <c r="C349" i="7"/>
  <c r="C350" i="7"/>
  <c r="C351" i="7"/>
  <c r="E351" i="7" s="1"/>
  <c r="C352" i="7"/>
  <c r="C353" i="7"/>
  <c r="C354" i="7"/>
  <c r="C355" i="7"/>
  <c r="E355" i="7" s="1"/>
  <c r="C356" i="7"/>
  <c r="C357" i="7"/>
  <c r="C358" i="7"/>
  <c r="C359" i="7"/>
  <c r="E359" i="7" s="1"/>
  <c r="C360" i="7"/>
  <c r="C361" i="7"/>
  <c r="C362" i="7"/>
  <c r="C363" i="7"/>
  <c r="E363" i="7" s="1"/>
  <c r="C364" i="7"/>
  <c r="C365" i="7"/>
  <c r="C366" i="7"/>
  <c r="C367" i="7"/>
  <c r="E367" i="7" s="1"/>
  <c r="C368" i="7"/>
  <c r="C369" i="7"/>
  <c r="C370" i="7"/>
  <c r="C371" i="7"/>
  <c r="E371" i="7" s="1"/>
  <c r="C372" i="7"/>
  <c r="C373" i="7"/>
  <c r="C374" i="7"/>
  <c r="C375" i="7"/>
  <c r="E375" i="7" s="1"/>
  <c r="C376" i="7"/>
  <c r="C377" i="7"/>
  <c r="C378" i="7"/>
  <c r="C379" i="7"/>
  <c r="E379" i="7" s="1"/>
  <c r="C380" i="7"/>
  <c r="C381" i="7"/>
  <c r="C382" i="7"/>
  <c r="C383" i="7"/>
  <c r="E383" i="7" s="1"/>
  <c r="C384" i="7"/>
  <c r="C385" i="7"/>
  <c r="C386" i="7"/>
  <c r="C387" i="7"/>
  <c r="C388" i="7"/>
  <c r="C389" i="7"/>
  <c r="C390" i="7"/>
  <c r="C391" i="7"/>
  <c r="E391" i="7" s="1"/>
  <c r="C392" i="7"/>
  <c r="C393" i="7"/>
  <c r="C394" i="7"/>
  <c r="C395" i="7"/>
  <c r="E395" i="7" s="1"/>
  <c r="C396" i="7"/>
  <c r="C397" i="7"/>
  <c r="C398" i="7"/>
  <c r="C399" i="7"/>
  <c r="E399" i="7" s="1"/>
  <c r="C400" i="7"/>
  <c r="C401" i="7"/>
  <c r="C402" i="7"/>
  <c r="C403" i="7"/>
  <c r="E403" i="7" s="1"/>
  <c r="C404" i="7"/>
  <c r="C405" i="7"/>
  <c r="C406" i="7"/>
  <c r="C407" i="7"/>
  <c r="E407" i="7" s="1"/>
  <c r="C408" i="7"/>
  <c r="C409" i="7"/>
  <c r="C410" i="7"/>
  <c r="C411" i="7"/>
  <c r="E411" i="7" s="1"/>
  <c r="C412" i="7"/>
  <c r="C413" i="7"/>
  <c r="C414" i="7"/>
  <c r="C415" i="7"/>
  <c r="E415" i="7" s="1"/>
  <c r="C416" i="7"/>
  <c r="C417" i="7"/>
  <c r="C418" i="7"/>
  <c r="C419" i="7"/>
  <c r="E419" i="7" s="1"/>
  <c r="C420" i="7"/>
  <c r="C421" i="7"/>
  <c r="C422" i="7"/>
  <c r="C423" i="7"/>
  <c r="E423" i="7" s="1"/>
  <c r="C424" i="7"/>
  <c r="C425" i="7"/>
  <c r="C426" i="7"/>
  <c r="C427" i="7"/>
  <c r="E427" i="7" s="1"/>
  <c r="C428" i="7"/>
  <c r="C429" i="7"/>
  <c r="C430" i="7"/>
  <c r="C431" i="7"/>
  <c r="E431" i="7" s="1"/>
  <c r="C432" i="7"/>
  <c r="C433" i="7"/>
  <c r="C434" i="7"/>
  <c r="C435" i="7"/>
  <c r="E435" i="7" s="1"/>
  <c r="C436" i="7"/>
  <c r="C437" i="7"/>
  <c r="C438" i="7"/>
  <c r="C439" i="7"/>
  <c r="E439" i="7" s="1"/>
  <c r="C440" i="7"/>
  <c r="C441" i="7"/>
  <c r="C442" i="7"/>
  <c r="C443" i="7"/>
  <c r="E443" i="7" s="1"/>
  <c r="C444" i="7"/>
  <c r="C303" i="7"/>
  <c r="B297" i="7"/>
  <c r="K156" i="7"/>
  <c r="K157" i="7"/>
  <c r="K158" i="7"/>
  <c r="K159" i="7"/>
  <c r="K160" i="7"/>
  <c r="K161" i="7"/>
  <c r="K162" i="7"/>
  <c r="K163" i="7"/>
  <c r="K164" i="7"/>
  <c r="K165" i="7"/>
  <c r="K166" i="7"/>
  <c r="K167" i="7"/>
  <c r="K168" i="7"/>
  <c r="K169" i="7"/>
  <c r="K170" i="7"/>
  <c r="K171" i="7"/>
  <c r="K172" i="7"/>
  <c r="K173" i="7"/>
  <c r="K174" i="7"/>
  <c r="K175" i="7"/>
  <c r="K176" i="7"/>
  <c r="K177" i="7"/>
  <c r="K178" i="7"/>
  <c r="K179" i="7"/>
  <c r="K180" i="7"/>
  <c r="K181" i="7"/>
  <c r="K182" i="7"/>
  <c r="K183" i="7"/>
  <c r="K184" i="7"/>
  <c r="K185" i="7"/>
  <c r="K186" i="7"/>
  <c r="K187" i="7"/>
  <c r="K188" i="7"/>
  <c r="K189" i="7"/>
  <c r="K190" i="7"/>
  <c r="K191" i="7"/>
  <c r="K192" i="7"/>
  <c r="K193" i="7"/>
  <c r="K194" i="7"/>
  <c r="K195" i="7"/>
  <c r="K196" i="7"/>
  <c r="K197" i="7"/>
  <c r="K198" i="7"/>
  <c r="K199" i="7"/>
  <c r="K200" i="7"/>
  <c r="K201" i="7"/>
  <c r="K202" i="7"/>
  <c r="K203" i="7"/>
  <c r="K204" i="7"/>
  <c r="K205" i="7"/>
  <c r="K206" i="7"/>
  <c r="K207" i="7"/>
  <c r="K208" i="7"/>
  <c r="K209" i="7"/>
  <c r="K210" i="7"/>
  <c r="K211" i="7"/>
  <c r="K212" i="7"/>
  <c r="K213" i="7"/>
  <c r="K214" i="7"/>
  <c r="K215" i="7"/>
  <c r="K216" i="7"/>
  <c r="K217" i="7"/>
  <c r="K218" i="7"/>
  <c r="K219" i="7"/>
  <c r="K220" i="7"/>
  <c r="K221" i="7"/>
  <c r="K222" i="7"/>
  <c r="K223" i="7"/>
  <c r="K224" i="7"/>
  <c r="K225" i="7"/>
  <c r="K226" i="7"/>
  <c r="K227" i="7"/>
  <c r="K228" i="7"/>
  <c r="K229" i="7"/>
  <c r="K230" i="7"/>
  <c r="K231" i="7"/>
  <c r="K232" i="7"/>
  <c r="K233" i="7"/>
  <c r="K234" i="7"/>
  <c r="K235" i="7"/>
  <c r="K236" i="7"/>
  <c r="K237" i="7"/>
  <c r="K238" i="7"/>
  <c r="K239" i="7"/>
  <c r="K240" i="7"/>
  <c r="K241" i="7"/>
  <c r="K242" i="7"/>
  <c r="K243" i="7"/>
  <c r="K244" i="7"/>
  <c r="K245" i="7"/>
  <c r="K246" i="7"/>
  <c r="K247" i="7"/>
  <c r="K248" i="7"/>
  <c r="K249" i="7"/>
  <c r="K250" i="7"/>
  <c r="K251" i="7"/>
  <c r="K252" i="7"/>
  <c r="K253" i="7"/>
  <c r="K254" i="7"/>
  <c r="K255" i="7"/>
  <c r="K256" i="7"/>
  <c r="K257" i="7"/>
  <c r="K258" i="7"/>
  <c r="K259" i="7"/>
  <c r="K260" i="7"/>
  <c r="K261" i="7"/>
  <c r="K262" i="7"/>
  <c r="K263" i="7"/>
  <c r="K264" i="7"/>
  <c r="K265" i="7"/>
  <c r="K266" i="7"/>
  <c r="K267" i="7"/>
  <c r="K268" i="7"/>
  <c r="K269" i="7"/>
  <c r="K270" i="7"/>
  <c r="K271" i="7"/>
  <c r="K272" i="7"/>
  <c r="K273" i="7"/>
  <c r="K274" i="7"/>
  <c r="K275" i="7"/>
  <c r="K276" i="7"/>
  <c r="K277" i="7"/>
  <c r="K278" i="7"/>
  <c r="K279" i="7"/>
  <c r="K280" i="7"/>
  <c r="K281" i="7"/>
  <c r="K282" i="7"/>
  <c r="K283" i="7"/>
  <c r="K284" i="7"/>
  <c r="K285" i="7"/>
  <c r="K286" i="7"/>
  <c r="K287" i="7"/>
  <c r="K288" i="7"/>
  <c r="K289" i="7"/>
  <c r="K290" i="7"/>
  <c r="K291" i="7"/>
  <c r="K292" i="7"/>
  <c r="K293" i="7"/>
  <c r="K294" i="7"/>
  <c r="K295" i="7"/>
  <c r="K296" i="7"/>
  <c r="K155" i="7"/>
  <c r="D156" i="7"/>
  <c r="E156" i="7" s="1"/>
  <c r="D157" i="7"/>
  <c r="D158" i="7"/>
  <c r="D159" i="7"/>
  <c r="D160" i="7"/>
  <c r="E160" i="7" s="1"/>
  <c r="D161" i="7"/>
  <c r="D162" i="7"/>
  <c r="D163" i="7"/>
  <c r="D164" i="7"/>
  <c r="E164" i="7" s="1"/>
  <c r="D165" i="7"/>
  <c r="D166" i="7"/>
  <c r="D167" i="7"/>
  <c r="D168" i="7"/>
  <c r="E168" i="7" s="1"/>
  <c r="D169" i="7"/>
  <c r="D170" i="7"/>
  <c r="D171" i="7"/>
  <c r="D172" i="7"/>
  <c r="E172" i="7" s="1"/>
  <c r="D173" i="7"/>
  <c r="D174" i="7"/>
  <c r="D175" i="7"/>
  <c r="D176" i="7"/>
  <c r="E176" i="7" s="1"/>
  <c r="D177" i="7"/>
  <c r="D178" i="7"/>
  <c r="D179" i="7"/>
  <c r="D180" i="7"/>
  <c r="E180" i="7" s="1"/>
  <c r="D181" i="7"/>
  <c r="D182" i="7"/>
  <c r="D183" i="7"/>
  <c r="D184" i="7"/>
  <c r="E184" i="7" s="1"/>
  <c r="D185" i="7"/>
  <c r="D186" i="7"/>
  <c r="D187" i="7"/>
  <c r="D188" i="7"/>
  <c r="E188" i="7" s="1"/>
  <c r="D189" i="7"/>
  <c r="D190" i="7"/>
  <c r="D191" i="7"/>
  <c r="D192" i="7"/>
  <c r="E192" i="7" s="1"/>
  <c r="D193" i="7"/>
  <c r="D194" i="7"/>
  <c r="D195" i="7"/>
  <c r="D196" i="7"/>
  <c r="E196" i="7" s="1"/>
  <c r="D197" i="7"/>
  <c r="D198" i="7"/>
  <c r="D199" i="7"/>
  <c r="D200" i="7"/>
  <c r="E200" i="7" s="1"/>
  <c r="D201" i="7"/>
  <c r="D202" i="7"/>
  <c r="D203" i="7"/>
  <c r="D204" i="7"/>
  <c r="E204" i="7" s="1"/>
  <c r="D205" i="7"/>
  <c r="D206" i="7"/>
  <c r="D207" i="7"/>
  <c r="D208" i="7"/>
  <c r="E208" i="7" s="1"/>
  <c r="D209" i="7"/>
  <c r="D210" i="7"/>
  <c r="D211" i="7"/>
  <c r="D212" i="7"/>
  <c r="E212" i="7" s="1"/>
  <c r="D213" i="7"/>
  <c r="D214" i="7"/>
  <c r="D215" i="7"/>
  <c r="D216" i="7"/>
  <c r="E216" i="7" s="1"/>
  <c r="D217" i="7"/>
  <c r="D218" i="7"/>
  <c r="D219" i="7"/>
  <c r="D220" i="7"/>
  <c r="E220" i="7" s="1"/>
  <c r="D221" i="7"/>
  <c r="D222" i="7"/>
  <c r="D223" i="7"/>
  <c r="D224" i="7"/>
  <c r="E224" i="7" s="1"/>
  <c r="D225" i="7"/>
  <c r="D226" i="7"/>
  <c r="D227" i="7"/>
  <c r="D228" i="7"/>
  <c r="E228" i="7" s="1"/>
  <c r="D229" i="7"/>
  <c r="D230" i="7"/>
  <c r="D231" i="7"/>
  <c r="D232" i="7"/>
  <c r="E232" i="7" s="1"/>
  <c r="D233" i="7"/>
  <c r="D234" i="7"/>
  <c r="D235" i="7"/>
  <c r="D236" i="7"/>
  <c r="E236" i="7" s="1"/>
  <c r="D237" i="7"/>
  <c r="D238" i="7"/>
  <c r="D239" i="7"/>
  <c r="D240" i="7"/>
  <c r="E240" i="7" s="1"/>
  <c r="D241" i="7"/>
  <c r="D242" i="7"/>
  <c r="D243" i="7"/>
  <c r="D244" i="7"/>
  <c r="E244" i="7" s="1"/>
  <c r="D245" i="7"/>
  <c r="D246" i="7"/>
  <c r="D247" i="7"/>
  <c r="D248" i="7"/>
  <c r="E248" i="7" s="1"/>
  <c r="D249" i="7"/>
  <c r="D250" i="7"/>
  <c r="D251" i="7"/>
  <c r="D252" i="7"/>
  <c r="E252" i="7" s="1"/>
  <c r="D253" i="7"/>
  <c r="D254" i="7"/>
  <c r="D255" i="7"/>
  <c r="D256" i="7"/>
  <c r="E256" i="7" s="1"/>
  <c r="D257" i="7"/>
  <c r="D258" i="7"/>
  <c r="D259" i="7"/>
  <c r="D260" i="7"/>
  <c r="E260" i="7" s="1"/>
  <c r="D261" i="7"/>
  <c r="D262" i="7"/>
  <c r="D263" i="7"/>
  <c r="D264" i="7"/>
  <c r="E264" i="7" s="1"/>
  <c r="D265" i="7"/>
  <c r="D266" i="7"/>
  <c r="D267" i="7"/>
  <c r="D268" i="7"/>
  <c r="E268" i="7" s="1"/>
  <c r="D269" i="7"/>
  <c r="D270" i="7"/>
  <c r="D271" i="7"/>
  <c r="D272" i="7"/>
  <c r="E272" i="7" s="1"/>
  <c r="D273" i="7"/>
  <c r="D274" i="7"/>
  <c r="D275" i="7"/>
  <c r="D276" i="7"/>
  <c r="E276" i="7" s="1"/>
  <c r="D277" i="7"/>
  <c r="D278" i="7"/>
  <c r="D279" i="7"/>
  <c r="D280" i="7"/>
  <c r="E280" i="7" s="1"/>
  <c r="D281" i="7"/>
  <c r="D282" i="7"/>
  <c r="D283" i="7"/>
  <c r="D284" i="7"/>
  <c r="E284" i="7" s="1"/>
  <c r="D285" i="7"/>
  <c r="D286" i="7"/>
  <c r="D287" i="7"/>
  <c r="D288" i="7"/>
  <c r="E288" i="7" s="1"/>
  <c r="D289" i="7"/>
  <c r="D290" i="7"/>
  <c r="D291" i="7"/>
  <c r="D292" i="7"/>
  <c r="E292" i="7" s="1"/>
  <c r="D293" i="7"/>
  <c r="D294" i="7"/>
  <c r="D295" i="7"/>
  <c r="D296" i="7"/>
  <c r="E296" i="7" s="1"/>
  <c r="D155" i="7"/>
  <c r="C156" i="7"/>
  <c r="C157" i="7"/>
  <c r="C158" i="7"/>
  <c r="C159" i="7"/>
  <c r="C160" i="7"/>
  <c r="C161" i="7"/>
  <c r="C162" i="7"/>
  <c r="C163" i="7"/>
  <c r="C164" i="7"/>
  <c r="C165" i="7"/>
  <c r="C166" i="7"/>
  <c r="C167" i="7"/>
  <c r="C168" i="7"/>
  <c r="C169" i="7"/>
  <c r="C170" i="7"/>
  <c r="C171" i="7"/>
  <c r="C172" i="7"/>
  <c r="C173" i="7"/>
  <c r="C174" i="7"/>
  <c r="C175" i="7"/>
  <c r="C176" i="7"/>
  <c r="C177" i="7"/>
  <c r="C178" i="7"/>
  <c r="C179" i="7"/>
  <c r="C180" i="7"/>
  <c r="C181" i="7"/>
  <c r="C182" i="7"/>
  <c r="C183" i="7"/>
  <c r="C184" i="7"/>
  <c r="C185" i="7"/>
  <c r="C186" i="7"/>
  <c r="C187" i="7"/>
  <c r="C188" i="7"/>
  <c r="C189" i="7"/>
  <c r="C190" i="7"/>
  <c r="C191" i="7"/>
  <c r="C192" i="7"/>
  <c r="C193" i="7"/>
  <c r="C194" i="7"/>
  <c r="C195" i="7"/>
  <c r="C196" i="7"/>
  <c r="C197" i="7"/>
  <c r="C198" i="7"/>
  <c r="C199" i="7"/>
  <c r="C200" i="7"/>
  <c r="C201" i="7"/>
  <c r="C202" i="7"/>
  <c r="C203" i="7"/>
  <c r="C204" i="7"/>
  <c r="C205" i="7"/>
  <c r="C206" i="7"/>
  <c r="C207" i="7"/>
  <c r="C208" i="7"/>
  <c r="C209" i="7"/>
  <c r="C210" i="7"/>
  <c r="C211" i="7"/>
  <c r="C212" i="7"/>
  <c r="C213" i="7"/>
  <c r="C214" i="7"/>
  <c r="C215" i="7"/>
  <c r="C216" i="7"/>
  <c r="C217" i="7"/>
  <c r="C218" i="7"/>
  <c r="C219" i="7"/>
  <c r="C220" i="7"/>
  <c r="C221" i="7"/>
  <c r="C222" i="7"/>
  <c r="C223" i="7"/>
  <c r="C224" i="7"/>
  <c r="C225" i="7"/>
  <c r="C226" i="7"/>
  <c r="C227" i="7"/>
  <c r="C228" i="7"/>
  <c r="C229" i="7"/>
  <c r="C230" i="7"/>
  <c r="C231" i="7"/>
  <c r="C232" i="7"/>
  <c r="C233" i="7"/>
  <c r="C234" i="7"/>
  <c r="C235" i="7"/>
  <c r="C236" i="7"/>
  <c r="C237" i="7"/>
  <c r="C238" i="7"/>
  <c r="C239" i="7"/>
  <c r="C240" i="7"/>
  <c r="C241" i="7"/>
  <c r="C242" i="7"/>
  <c r="C243" i="7"/>
  <c r="C244" i="7"/>
  <c r="C245" i="7"/>
  <c r="C246" i="7"/>
  <c r="C247" i="7"/>
  <c r="C248" i="7"/>
  <c r="C249" i="7"/>
  <c r="C250" i="7"/>
  <c r="C251" i="7"/>
  <c r="C252" i="7"/>
  <c r="C253" i="7"/>
  <c r="C254" i="7"/>
  <c r="C255" i="7"/>
  <c r="C256" i="7"/>
  <c r="C257" i="7"/>
  <c r="C258" i="7"/>
  <c r="C259" i="7"/>
  <c r="C260" i="7"/>
  <c r="C261" i="7"/>
  <c r="C262" i="7"/>
  <c r="C263" i="7"/>
  <c r="C264" i="7"/>
  <c r="C265" i="7"/>
  <c r="C266" i="7"/>
  <c r="C267" i="7"/>
  <c r="C268" i="7"/>
  <c r="C269" i="7"/>
  <c r="C270" i="7"/>
  <c r="C271" i="7"/>
  <c r="C272" i="7"/>
  <c r="C273" i="7"/>
  <c r="C274" i="7"/>
  <c r="C275" i="7"/>
  <c r="C276" i="7"/>
  <c r="C277" i="7"/>
  <c r="C278" i="7"/>
  <c r="C279" i="7"/>
  <c r="C280" i="7"/>
  <c r="C281" i="7"/>
  <c r="C282" i="7"/>
  <c r="C283" i="7"/>
  <c r="C284" i="7"/>
  <c r="C285" i="7"/>
  <c r="C286" i="7"/>
  <c r="C287" i="7"/>
  <c r="C288" i="7"/>
  <c r="C289" i="7"/>
  <c r="C290" i="7"/>
  <c r="C291" i="7"/>
  <c r="C292" i="7"/>
  <c r="C293" i="7"/>
  <c r="C294" i="7"/>
  <c r="C295" i="7"/>
  <c r="C296" i="7"/>
  <c r="C155" i="7"/>
  <c r="B149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K82" i="7"/>
  <c r="K83" i="7"/>
  <c r="K84" i="7"/>
  <c r="K85" i="7"/>
  <c r="K86" i="7"/>
  <c r="K87" i="7"/>
  <c r="K88" i="7"/>
  <c r="K89" i="7"/>
  <c r="K90" i="7"/>
  <c r="K91" i="7"/>
  <c r="K92" i="7"/>
  <c r="K93" i="7"/>
  <c r="K94" i="7"/>
  <c r="K95" i="7"/>
  <c r="K96" i="7"/>
  <c r="K97" i="7"/>
  <c r="K98" i="7"/>
  <c r="K99" i="7"/>
  <c r="K100" i="7"/>
  <c r="K101" i="7"/>
  <c r="K102" i="7"/>
  <c r="K103" i="7"/>
  <c r="K104" i="7"/>
  <c r="K105" i="7"/>
  <c r="K106" i="7"/>
  <c r="K107" i="7"/>
  <c r="K108" i="7"/>
  <c r="K109" i="7"/>
  <c r="K110" i="7"/>
  <c r="K111" i="7"/>
  <c r="K112" i="7"/>
  <c r="K113" i="7"/>
  <c r="K114" i="7"/>
  <c r="K115" i="7"/>
  <c r="K116" i="7"/>
  <c r="K117" i="7"/>
  <c r="K118" i="7"/>
  <c r="K119" i="7"/>
  <c r="K120" i="7"/>
  <c r="K121" i="7"/>
  <c r="K122" i="7"/>
  <c r="K123" i="7"/>
  <c r="K124" i="7"/>
  <c r="K125" i="7"/>
  <c r="K126" i="7"/>
  <c r="K127" i="7"/>
  <c r="K128" i="7"/>
  <c r="K129" i="7"/>
  <c r="K130" i="7"/>
  <c r="K131" i="7"/>
  <c r="K132" i="7"/>
  <c r="K133" i="7"/>
  <c r="K134" i="7"/>
  <c r="K135" i="7"/>
  <c r="K136" i="7"/>
  <c r="K137" i="7"/>
  <c r="K138" i="7"/>
  <c r="K139" i="7"/>
  <c r="K140" i="7"/>
  <c r="K141" i="7"/>
  <c r="K142" i="7"/>
  <c r="K143" i="7"/>
  <c r="K144" i="7"/>
  <c r="K145" i="7"/>
  <c r="K146" i="7"/>
  <c r="K147" i="7"/>
  <c r="K148" i="7"/>
  <c r="K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C142" i="7"/>
  <c r="C143" i="7"/>
  <c r="C144" i="7"/>
  <c r="C145" i="7"/>
  <c r="C146" i="7"/>
  <c r="C147" i="7"/>
  <c r="C148" i="7"/>
  <c r="C7" i="7"/>
  <c r="C149" i="7" s="1"/>
  <c r="E387" i="7" l="1"/>
  <c r="E323" i="7"/>
  <c r="E303" i="7"/>
  <c r="E441" i="7"/>
  <c r="E437" i="7"/>
  <c r="E433" i="7"/>
  <c r="E429" i="7"/>
  <c r="E425" i="7"/>
  <c r="E421" i="7"/>
  <c r="E417" i="7"/>
  <c r="E413" i="7"/>
  <c r="E409" i="7"/>
  <c r="E405" i="7"/>
  <c r="E401" i="7"/>
  <c r="E397" i="7"/>
  <c r="E393" i="7"/>
  <c r="E389" i="7"/>
  <c r="E385" i="7"/>
  <c r="E381" i="7"/>
  <c r="E377" i="7"/>
  <c r="E373" i="7"/>
  <c r="E369" i="7"/>
  <c r="E365" i="7"/>
  <c r="E361" i="7"/>
  <c r="E357" i="7"/>
  <c r="E353" i="7"/>
  <c r="E349" i="7"/>
  <c r="E345" i="7"/>
  <c r="E341" i="7"/>
  <c r="E337" i="7"/>
  <c r="E333" i="7"/>
  <c r="E329" i="7"/>
  <c r="E325" i="7"/>
  <c r="E321" i="7"/>
  <c r="E317" i="7"/>
  <c r="E313" i="7"/>
  <c r="E309" i="7"/>
  <c r="E305" i="7"/>
  <c r="E295" i="7"/>
  <c r="E291" i="7"/>
  <c r="E287" i="7"/>
  <c r="E283" i="7"/>
  <c r="E279" i="7"/>
  <c r="E275" i="7"/>
  <c r="E271" i="7"/>
  <c r="E267" i="7"/>
  <c r="E263" i="7"/>
  <c r="E259" i="7"/>
  <c r="E255" i="7"/>
  <c r="E251" i="7"/>
  <c r="E247" i="7"/>
  <c r="E243" i="7"/>
  <c r="E239" i="7"/>
  <c r="E235" i="7"/>
  <c r="E231" i="7"/>
  <c r="E227" i="7"/>
  <c r="E223" i="7"/>
  <c r="E219" i="7"/>
  <c r="E215" i="7"/>
  <c r="E211" i="7"/>
  <c r="E207" i="7"/>
  <c r="E203" i="7"/>
  <c r="E199" i="7"/>
  <c r="E195" i="7"/>
  <c r="E191" i="7"/>
  <c r="E187" i="7"/>
  <c r="E183" i="7"/>
  <c r="E179" i="7"/>
  <c r="E175" i="7"/>
  <c r="E171" i="7"/>
  <c r="E167" i="7"/>
  <c r="E163" i="7"/>
  <c r="E159" i="7"/>
  <c r="E148" i="7"/>
  <c r="E144" i="7"/>
  <c r="E140" i="7"/>
  <c r="E136" i="7"/>
  <c r="E132" i="7"/>
  <c r="E128" i="7"/>
  <c r="E124" i="7"/>
  <c r="E120" i="7"/>
  <c r="E116" i="7"/>
  <c r="E112" i="7"/>
  <c r="E108" i="7"/>
  <c r="E104" i="7"/>
  <c r="E100" i="7"/>
  <c r="E96" i="7"/>
  <c r="E92" i="7"/>
  <c r="E88" i="7"/>
  <c r="E84" i="7"/>
  <c r="E80" i="7"/>
  <c r="E76" i="7"/>
  <c r="E72" i="7"/>
  <c r="E68" i="7"/>
  <c r="E64" i="7"/>
  <c r="E60" i="7"/>
  <c r="E56" i="7"/>
  <c r="E52" i="7"/>
  <c r="E48" i="7"/>
  <c r="E44" i="7"/>
  <c r="E40" i="7"/>
  <c r="E36" i="7"/>
  <c r="E32" i="7"/>
  <c r="E28" i="7"/>
  <c r="E24" i="7"/>
  <c r="E20" i="7"/>
  <c r="E16" i="7"/>
  <c r="E12" i="7"/>
  <c r="E8" i="7"/>
  <c r="E147" i="7"/>
  <c r="E143" i="7"/>
  <c r="E139" i="7"/>
  <c r="E135" i="7"/>
  <c r="E131" i="7"/>
  <c r="E127" i="7"/>
  <c r="E123" i="7"/>
  <c r="E119" i="7"/>
  <c r="E115" i="7"/>
  <c r="E111" i="7"/>
  <c r="E107" i="7"/>
  <c r="E103" i="7"/>
  <c r="E99" i="7"/>
  <c r="E95" i="7"/>
  <c r="E91" i="7"/>
  <c r="E87" i="7"/>
  <c r="E83" i="7"/>
  <c r="E79" i="7"/>
  <c r="E75" i="7"/>
  <c r="E71" i="7"/>
  <c r="E67" i="7"/>
  <c r="E63" i="7"/>
  <c r="E59" i="7"/>
  <c r="E55" i="7"/>
  <c r="E51" i="7"/>
  <c r="E47" i="7"/>
  <c r="E43" i="7"/>
  <c r="E39" i="7"/>
  <c r="E35" i="7"/>
  <c r="E31" i="7"/>
  <c r="E27" i="7"/>
  <c r="E23" i="7"/>
  <c r="E19" i="7"/>
  <c r="E15" i="7"/>
  <c r="E11" i="7"/>
  <c r="C297" i="7"/>
  <c r="E146" i="7"/>
  <c r="E142" i="7"/>
  <c r="E138" i="7"/>
  <c r="E134" i="7"/>
  <c r="E130" i="7"/>
  <c r="E126" i="7"/>
  <c r="E122" i="7"/>
  <c r="E118" i="7"/>
  <c r="E114" i="7"/>
  <c r="E110" i="7"/>
  <c r="E106" i="7"/>
  <c r="E102" i="7"/>
  <c r="E98" i="7"/>
  <c r="E94" i="7"/>
  <c r="E90" i="7"/>
  <c r="E86" i="7"/>
  <c r="E82" i="7"/>
  <c r="E78" i="7"/>
  <c r="E74" i="7"/>
  <c r="E70" i="7"/>
  <c r="E66" i="7"/>
  <c r="E62" i="7"/>
  <c r="E58" i="7"/>
  <c r="E54" i="7"/>
  <c r="E50" i="7"/>
  <c r="E46" i="7"/>
  <c r="E42" i="7"/>
  <c r="E38" i="7"/>
  <c r="E34" i="7"/>
  <c r="E30" i="7"/>
  <c r="E26" i="7"/>
  <c r="E22" i="7"/>
  <c r="E18" i="7"/>
  <c r="E14" i="7"/>
  <c r="E10" i="7"/>
  <c r="E294" i="7"/>
  <c r="E290" i="7"/>
  <c r="E286" i="7"/>
  <c r="E282" i="7"/>
  <c r="E278" i="7"/>
  <c r="E274" i="7"/>
  <c r="E270" i="7"/>
  <c r="E266" i="7"/>
  <c r="E262" i="7"/>
  <c r="E258" i="7"/>
  <c r="E254" i="7"/>
  <c r="E250" i="7"/>
  <c r="E246" i="7"/>
  <c r="E242" i="7"/>
  <c r="E238" i="7"/>
  <c r="E234" i="7"/>
  <c r="E230" i="7"/>
  <c r="E226" i="7"/>
  <c r="E222" i="7"/>
  <c r="E218" i="7"/>
  <c r="E214" i="7"/>
  <c r="E210" i="7"/>
  <c r="E206" i="7"/>
  <c r="E202" i="7"/>
  <c r="E198" i="7"/>
  <c r="E194" i="7"/>
  <c r="E190" i="7"/>
  <c r="E186" i="7"/>
  <c r="E182" i="7"/>
  <c r="E178" i="7"/>
  <c r="E174" i="7"/>
  <c r="E170" i="7"/>
  <c r="E166" i="7"/>
  <c r="E162" i="7"/>
  <c r="E158" i="7"/>
  <c r="E7" i="7"/>
  <c r="E145" i="7"/>
  <c r="E141" i="7"/>
  <c r="E137" i="7"/>
  <c r="E133" i="7"/>
  <c r="E129" i="7"/>
  <c r="E125" i="7"/>
  <c r="E121" i="7"/>
  <c r="E117" i="7"/>
  <c r="E113" i="7"/>
  <c r="E109" i="7"/>
  <c r="E105" i="7"/>
  <c r="E101" i="7"/>
  <c r="E97" i="7"/>
  <c r="E93" i="7"/>
  <c r="E89" i="7"/>
  <c r="E85" i="7"/>
  <c r="E81" i="7"/>
  <c r="E77" i="7"/>
  <c r="E73" i="7"/>
  <c r="E69" i="7"/>
  <c r="E65" i="7"/>
  <c r="E61" i="7"/>
  <c r="E57" i="7"/>
  <c r="E53" i="7"/>
  <c r="E49" i="7"/>
  <c r="E45" i="7"/>
  <c r="E41" i="7"/>
  <c r="E37" i="7"/>
  <c r="E33" i="7"/>
  <c r="E29" i="7"/>
  <c r="E25" i="7"/>
  <c r="E21" i="7"/>
  <c r="E17" i="7"/>
  <c r="E13" i="7"/>
  <c r="E9" i="7"/>
  <c r="E155" i="7"/>
  <c r="E293" i="7"/>
  <c r="E289" i="7"/>
  <c r="E285" i="7"/>
  <c r="E281" i="7"/>
  <c r="E277" i="7"/>
  <c r="E273" i="7"/>
  <c r="E269" i="7"/>
  <c r="E265" i="7"/>
  <c r="E261" i="7"/>
  <c r="E257" i="7"/>
  <c r="E253" i="7"/>
  <c r="E249" i="7"/>
  <c r="E245" i="7"/>
  <c r="E241" i="7"/>
  <c r="E237" i="7"/>
  <c r="E233" i="7"/>
  <c r="E229" i="7"/>
  <c r="E225" i="7"/>
  <c r="E221" i="7"/>
  <c r="E217" i="7"/>
  <c r="E213" i="7"/>
  <c r="E209" i="7"/>
  <c r="E205" i="7"/>
  <c r="E201" i="7"/>
  <c r="E197" i="7"/>
  <c r="E193" i="7"/>
  <c r="E189" i="7"/>
  <c r="E185" i="7"/>
  <c r="E181" i="7"/>
  <c r="E177" i="7"/>
  <c r="E173" i="7"/>
  <c r="E169" i="7"/>
  <c r="E165" i="7"/>
  <c r="E161" i="7"/>
  <c r="E157" i="7"/>
  <c r="E444" i="7"/>
  <c r="E440" i="7"/>
  <c r="E436" i="7"/>
  <c r="E432" i="7"/>
  <c r="E428" i="7"/>
  <c r="E424" i="7"/>
  <c r="E420" i="7"/>
  <c r="E416" i="7"/>
  <c r="E412" i="7"/>
  <c r="E408" i="7"/>
  <c r="E404" i="7"/>
  <c r="E400" i="7"/>
  <c r="E396" i="7"/>
  <c r="E392" i="7"/>
  <c r="E388" i="7"/>
  <c r="E384" i="7"/>
  <c r="E380" i="7"/>
  <c r="E376" i="7"/>
  <c r="E372" i="7"/>
  <c r="E368" i="7"/>
  <c r="E364" i="7"/>
  <c r="E360" i="7"/>
  <c r="E356" i="7"/>
  <c r="E352" i="7"/>
  <c r="E348" i="7"/>
  <c r="E344" i="7"/>
  <c r="E340" i="7"/>
  <c r="E336" i="7"/>
  <c r="E332" i="7"/>
  <c r="E328" i="7"/>
  <c r="E324" i="7"/>
  <c r="E320" i="7"/>
  <c r="E316" i="7"/>
  <c r="E312" i="7"/>
  <c r="E308" i="7"/>
  <c r="E304" i="7"/>
  <c r="C445" i="7"/>
  <c r="E442" i="7"/>
  <c r="E438" i="7"/>
  <c r="E434" i="7"/>
  <c r="E430" i="7"/>
  <c r="E426" i="7"/>
  <c r="E422" i="7"/>
  <c r="E418" i="7"/>
  <c r="E414" i="7"/>
  <c r="E410" i="7"/>
  <c r="E406" i="7"/>
  <c r="E402" i="7"/>
  <c r="E398" i="7"/>
  <c r="E394" i="7"/>
  <c r="E390" i="7"/>
  <c r="E386" i="7"/>
  <c r="E382" i="7"/>
  <c r="E378" i="7"/>
  <c r="E374" i="7"/>
  <c r="E370" i="7"/>
  <c r="E366" i="7"/>
  <c r="E362" i="7"/>
  <c r="E358" i="7"/>
  <c r="E354" i="7"/>
  <c r="E350" i="7"/>
  <c r="E346" i="7"/>
  <c r="E342" i="7"/>
  <c r="E338" i="7"/>
  <c r="E334" i="7"/>
  <c r="E330" i="7"/>
  <c r="E326" i="7"/>
  <c r="E322" i="7"/>
  <c r="E318" i="7"/>
  <c r="E314" i="7"/>
  <c r="E310" i="7"/>
  <c r="E306" i="7"/>
  <c r="J444" i="7"/>
  <c r="M444" i="7"/>
  <c r="E297" i="7" l="1"/>
  <c r="E445" i="7"/>
  <c r="E149" i="7"/>
  <c r="L8" i="6" l="1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144" i="6"/>
  <c r="L145" i="6"/>
  <c r="L146" i="6"/>
  <c r="L147" i="6"/>
  <c r="L148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7" i="6"/>
  <c r="D156" i="4"/>
  <c r="K156" i="4" s="1"/>
  <c r="D157" i="4"/>
  <c r="F157" i="4" s="1"/>
  <c r="D158" i="4"/>
  <c r="K158" i="4" s="1"/>
  <c r="D159" i="4"/>
  <c r="K159" i="4" s="1"/>
  <c r="D160" i="4"/>
  <c r="F160" i="4" s="1"/>
  <c r="D161" i="4"/>
  <c r="F161" i="4" s="1"/>
  <c r="D162" i="4"/>
  <c r="K162" i="4" s="1"/>
  <c r="D163" i="4"/>
  <c r="K163" i="4" s="1"/>
  <c r="D164" i="4"/>
  <c r="F164" i="4" s="1"/>
  <c r="D165" i="4"/>
  <c r="F165" i="4" s="1"/>
  <c r="D166" i="4"/>
  <c r="K166" i="4" s="1"/>
  <c r="D167" i="4"/>
  <c r="K167" i="4" s="1"/>
  <c r="D168" i="4"/>
  <c r="F168" i="4" s="1"/>
  <c r="D169" i="4"/>
  <c r="F169" i="4" s="1"/>
  <c r="D170" i="4"/>
  <c r="K170" i="4" s="1"/>
  <c r="D171" i="4"/>
  <c r="K171" i="4" s="1"/>
  <c r="D172" i="4"/>
  <c r="F172" i="4" s="1"/>
  <c r="D173" i="4"/>
  <c r="F173" i="4" s="1"/>
  <c r="D174" i="4"/>
  <c r="K174" i="4" s="1"/>
  <c r="D175" i="4"/>
  <c r="K175" i="4" s="1"/>
  <c r="D176" i="4"/>
  <c r="F176" i="4" s="1"/>
  <c r="D177" i="4"/>
  <c r="F177" i="4" s="1"/>
  <c r="D178" i="4"/>
  <c r="K178" i="4" s="1"/>
  <c r="D179" i="4"/>
  <c r="K179" i="4" s="1"/>
  <c r="D180" i="4"/>
  <c r="F180" i="4" s="1"/>
  <c r="D181" i="4"/>
  <c r="F181" i="4" s="1"/>
  <c r="D182" i="4"/>
  <c r="K182" i="4" s="1"/>
  <c r="D183" i="4"/>
  <c r="K183" i="4" s="1"/>
  <c r="D184" i="4"/>
  <c r="K184" i="4" s="1"/>
  <c r="D185" i="4"/>
  <c r="F185" i="4" s="1"/>
  <c r="D186" i="4"/>
  <c r="K186" i="4" s="1"/>
  <c r="D187" i="4"/>
  <c r="K187" i="4" s="1"/>
  <c r="D188" i="4"/>
  <c r="F188" i="4" s="1"/>
  <c r="D189" i="4"/>
  <c r="F189" i="4" s="1"/>
  <c r="D190" i="4"/>
  <c r="K190" i="4" s="1"/>
  <c r="D191" i="4"/>
  <c r="K191" i="4" s="1"/>
  <c r="D192" i="4"/>
  <c r="F192" i="4" s="1"/>
  <c r="D193" i="4"/>
  <c r="F193" i="4" s="1"/>
  <c r="D194" i="4"/>
  <c r="K194" i="4" s="1"/>
  <c r="D195" i="4"/>
  <c r="K195" i="4" s="1"/>
  <c r="D196" i="4"/>
  <c r="F196" i="4" s="1"/>
  <c r="D197" i="4"/>
  <c r="F197" i="4" s="1"/>
  <c r="D198" i="4"/>
  <c r="K198" i="4" s="1"/>
  <c r="D199" i="4"/>
  <c r="K199" i="4" s="1"/>
  <c r="D200" i="4"/>
  <c r="F200" i="4" s="1"/>
  <c r="D201" i="4"/>
  <c r="F201" i="4" s="1"/>
  <c r="D202" i="4"/>
  <c r="K202" i="4" s="1"/>
  <c r="D203" i="4"/>
  <c r="K203" i="4" s="1"/>
  <c r="D204" i="4"/>
  <c r="F204" i="4" s="1"/>
  <c r="D205" i="4"/>
  <c r="F205" i="4" s="1"/>
  <c r="D206" i="4"/>
  <c r="K206" i="4" s="1"/>
  <c r="D207" i="4"/>
  <c r="K207" i="4" s="1"/>
  <c r="D208" i="4"/>
  <c r="F208" i="4" s="1"/>
  <c r="D209" i="4"/>
  <c r="F209" i="4" s="1"/>
  <c r="D210" i="4"/>
  <c r="K210" i="4" s="1"/>
  <c r="D211" i="4"/>
  <c r="K211" i="4" s="1"/>
  <c r="D212" i="4"/>
  <c r="F212" i="4" s="1"/>
  <c r="D213" i="4"/>
  <c r="F213" i="4" s="1"/>
  <c r="D214" i="4"/>
  <c r="K214" i="4" s="1"/>
  <c r="D215" i="4"/>
  <c r="K215" i="4" s="1"/>
  <c r="D216" i="4"/>
  <c r="K216" i="4" s="1"/>
  <c r="D217" i="4"/>
  <c r="F217" i="4" s="1"/>
  <c r="D218" i="4"/>
  <c r="K218" i="4" s="1"/>
  <c r="D219" i="4"/>
  <c r="K219" i="4" s="1"/>
  <c r="D220" i="4"/>
  <c r="F220" i="4" s="1"/>
  <c r="D221" i="4"/>
  <c r="F221" i="4" s="1"/>
  <c r="D222" i="4"/>
  <c r="K222" i="4" s="1"/>
  <c r="D223" i="4"/>
  <c r="K223" i="4" s="1"/>
  <c r="D224" i="4"/>
  <c r="F224" i="4" s="1"/>
  <c r="D225" i="4"/>
  <c r="F225" i="4" s="1"/>
  <c r="D226" i="4"/>
  <c r="K226" i="4" s="1"/>
  <c r="D227" i="4"/>
  <c r="K227" i="4" s="1"/>
  <c r="D228" i="4"/>
  <c r="F228" i="4" s="1"/>
  <c r="D229" i="4"/>
  <c r="F229" i="4" s="1"/>
  <c r="D230" i="4"/>
  <c r="K230" i="4" s="1"/>
  <c r="D231" i="4"/>
  <c r="K231" i="4" s="1"/>
  <c r="D232" i="4"/>
  <c r="F232" i="4" s="1"/>
  <c r="D233" i="4"/>
  <c r="F233" i="4" s="1"/>
  <c r="D234" i="4"/>
  <c r="K234" i="4" s="1"/>
  <c r="D235" i="4"/>
  <c r="K235" i="4" s="1"/>
  <c r="D236" i="4"/>
  <c r="F236" i="4" s="1"/>
  <c r="D237" i="4"/>
  <c r="F237" i="4" s="1"/>
  <c r="D238" i="4"/>
  <c r="K238" i="4" s="1"/>
  <c r="D239" i="4"/>
  <c r="K239" i="4" s="1"/>
  <c r="D240" i="4"/>
  <c r="F240" i="4" s="1"/>
  <c r="D241" i="4"/>
  <c r="F241" i="4" s="1"/>
  <c r="D242" i="4"/>
  <c r="K242" i="4" s="1"/>
  <c r="D243" i="4"/>
  <c r="K243" i="4" s="1"/>
  <c r="D244" i="4"/>
  <c r="K244" i="4" s="1"/>
  <c r="D245" i="4"/>
  <c r="F245" i="4" s="1"/>
  <c r="D246" i="4"/>
  <c r="K246" i="4" s="1"/>
  <c r="D247" i="4"/>
  <c r="K247" i="4" s="1"/>
  <c r="D248" i="4"/>
  <c r="F248" i="4" s="1"/>
  <c r="D249" i="4"/>
  <c r="F249" i="4" s="1"/>
  <c r="D250" i="4"/>
  <c r="K250" i="4" s="1"/>
  <c r="D251" i="4"/>
  <c r="K251" i="4" s="1"/>
  <c r="D252" i="4"/>
  <c r="F252" i="4" s="1"/>
  <c r="D253" i="4"/>
  <c r="F253" i="4" s="1"/>
  <c r="D254" i="4"/>
  <c r="K254" i="4" s="1"/>
  <c r="D255" i="4"/>
  <c r="K255" i="4" s="1"/>
  <c r="D256" i="4"/>
  <c r="F256" i="4" s="1"/>
  <c r="D257" i="4"/>
  <c r="F257" i="4" s="1"/>
  <c r="D258" i="4"/>
  <c r="K258" i="4" s="1"/>
  <c r="D259" i="4"/>
  <c r="K259" i="4" s="1"/>
  <c r="D260" i="4"/>
  <c r="F260" i="4" s="1"/>
  <c r="D261" i="4"/>
  <c r="F261" i="4" s="1"/>
  <c r="D262" i="4"/>
  <c r="K262" i="4" s="1"/>
  <c r="D263" i="4"/>
  <c r="K263" i="4" s="1"/>
  <c r="D264" i="4"/>
  <c r="F264" i="4" s="1"/>
  <c r="D265" i="4"/>
  <c r="F265" i="4" s="1"/>
  <c r="D266" i="4"/>
  <c r="K266" i="4" s="1"/>
  <c r="D267" i="4"/>
  <c r="K267" i="4" s="1"/>
  <c r="D268" i="4"/>
  <c r="F268" i="4" s="1"/>
  <c r="D269" i="4"/>
  <c r="F269" i="4" s="1"/>
  <c r="D270" i="4"/>
  <c r="K270" i="4" s="1"/>
  <c r="D271" i="4"/>
  <c r="K271" i="4" s="1"/>
  <c r="D272" i="4"/>
  <c r="K272" i="4" s="1"/>
  <c r="D273" i="4"/>
  <c r="F273" i="4" s="1"/>
  <c r="D274" i="4"/>
  <c r="K274" i="4" s="1"/>
  <c r="D275" i="4"/>
  <c r="K275" i="4" s="1"/>
  <c r="D276" i="4"/>
  <c r="F276" i="4" s="1"/>
  <c r="D277" i="4"/>
  <c r="F277" i="4" s="1"/>
  <c r="D278" i="4"/>
  <c r="K278" i="4" s="1"/>
  <c r="D279" i="4"/>
  <c r="K279" i="4" s="1"/>
  <c r="D280" i="4"/>
  <c r="F280" i="4" s="1"/>
  <c r="D281" i="4"/>
  <c r="F281" i="4" s="1"/>
  <c r="D282" i="4"/>
  <c r="K282" i="4" s="1"/>
  <c r="D283" i="4"/>
  <c r="K283" i="4" s="1"/>
  <c r="D284" i="4"/>
  <c r="F284" i="4" s="1"/>
  <c r="D285" i="4"/>
  <c r="F285" i="4" s="1"/>
  <c r="D286" i="4"/>
  <c r="K286" i="4" s="1"/>
  <c r="D287" i="4"/>
  <c r="K287" i="4" s="1"/>
  <c r="D288" i="4"/>
  <c r="F288" i="4" s="1"/>
  <c r="D289" i="4"/>
  <c r="F289" i="4" s="1"/>
  <c r="D290" i="4"/>
  <c r="K290" i="4" s="1"/>
  <c r="D291" i="4"/>
  <c r="K291" i="4" s="1"/>
  <c r="D292" i="4"/>
  <c r="F292" i="4" s="1"/>
  <c r="D293" i="4"/>
  <c r="F293" i="4" s="1"/>
  <c r="D294" i="4"/>
  <c r="K294" i="4" s="1"/>
  <c r="D295" i="4"/>
  <c r="K295" i="4" s="1"/>
  <c r="D155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115" i="4"/>
  <c r="P116" i="4"/>
  <c r="P117" i="4"/>
  <c r="P118" i="4"/>
  <c r="P119" i="4"/>
  <c r="P120" i="4"/>
  <c r="P121" i="4"/>
  <c r="P122" i="4"/>
  <c r="P123" i="4"/>
  <c r="P124" i="4"/>
  <c r="P125" i="4"/>
  <c r="P126" i="4"/>
  <c r="P127" i="4"/>
  <c r="P128" i="4"/>
  <c r="P129" i="4"/>
  <c r="P130" i="4"/>
  <c r="P131" i="4"/>
  <c r="P132" i="4"/>
  <c r="P133" i="4"/>
  <c r="P134" i="4"/>
  <c r="P135" i="4"/>
  <c r="P136" i="4"/>
  <c r="P137" i="4"/>
  <c r="P138" i="4"/>
  <c r="P139" i="4"/>
  <c r="P140" i="4"/>
  <c r="P141" i="4"/>
  <c r="P142" i="4"/>
  <c r="P143" i="4"/>
  <c r="P144" i="4"/>
  <c r="P145" i="4"/>
  <c r="P146" i="4"/>
  <c r="P14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D8" i="4"/>
  <c r="R8" i="4" s="1"/>
  <c r="X8" i="4" s="1"/>
  <c r="D9" i="4"/>
  <c r="D10" i="4"/>
  <c r="D11" i="4"/>
  <c r="D12" i="4"/>
  <c r="R12" i="4" s="1"/>
  <c r="X12" i="4" s="1"/>
  <c r="D13" i="4"/>
  <c r="D14" i="4"/>
  <c r="D15" i="4"/>
  <c r="D16" i="4"/>
  <c r="R16" i="4" s="1"/>
  <c r="X16" i="4" s="1"/>
  <c r="D17" i="4"/>
  <c r="D18" i="4"/>
  <c r="D19" i="4"/>
  <c r="D20" i="4"/>
  <c r="R20" i="4" s="1"/>
  <c r="X20" i="4" s="1"/>
  <c r="D21" i="4"/>
  <c r="D22" i="4"/>
  <c r="D23" i="4"/>
  <c r="D24" i="4"/>
  <c r="R24" i="4" s="1"/>
  <c r="X24" i="4" s="1"/>
  <c r="D25" i="4"/>
  <c r="D26" i="4"/>
  <c r="D27" i="4"/>
  <c r="D28" i="4"/>
  <c r="R28" i="4" s="1"/>
  <c r="X28" i="4" s="1"/>
  <c r="D29" i="4"/>
  <c r="D30" i="4"/>
  <c r="D31" i="4"/>
  <c r="D32" i="4"/>
  <c r="R32" i="4" s="1"/>
  <c r="X32" i="4" s="1"/>
  <c r="D33" i="4"/>
  <c r="D34" i="4"/>
  <c r="D35" i="4"/>
  <c r="D36" i="4"/>
  <c r="R36" i="4" s="1"/>
  <c r="X36" i="4" s="1"/>
  <c r="D37" i="4"/>
  <c r="D38" i="4"/>
  <c r="D39" i="4"/>
  <c r="D40" i="4"/>
  <c r="R40" i="4" s="1"/>
  <c r="X40" i="4" s="1"/>
  <c r="D41" i="4"/>
  <c r="D42" i="4"/>
  <c r="D43" i="4"/>
  <c r="D44" i="4"/>
  <c r="R44" i="4" s="1"/>
  <c r="X44" i="4" s="1"/>
  <c r="D45" i="4"/>
  <c r="D46" i="4"/>
  <c r="D47" i="4"/>
  <c r="D48" i="4"/>
  <c r="R48" i="4" s="1"/>
  <c r="X48" i="4" s="1"/>
  <c r="D49" i="4"/>
  <c r="D50" i="4"/>
  <c r="D51" i="4"/>
  <c r="D52" i="4"/>
  <c r="R52" i="4" s="1"/>
  <c r="X52" i="4" s="1"/>
  <c r="D53" i="4"/>
  <c r="D54" i="4"/>
  <c r="D55" i="4"/>
  <c r="D56" i="4"/>
  <c r="R56" i="4" s="1"/>
  <c r="X56" i="4" s="1"/>
  <c r="D57" i="4"/>
  <c r="D58" i="4"/>
  <c r="D59" i="4"/>
  <c r="D60" i="4"/>
  <c r="R60" i="4" s="1"/>
  <c r="X60" i="4" s="1"/>
  <c r="D61" i="4"/>
  <c r="D62" i="4"/>
  <c r="D63" i="4"/>
  <c r="D64" i="4"/>
  <c r="R64" i="4" s="1"/>
  <c r="X64" i="4" s="1"/>
  <c r="D65" i="4"/>
  <c r="D66" i="4"/>
  <c r="D67" i="4"/>
  <c r="D68" i="4"/>
  <c r="R68" i="4" s="1"/>
  <c r="X68" i="4" s="1"/>
  <c r="D69" i="4"/>
  <c r="D70" i="4"/>
  <c r="D71" i="4"/>
  <c r="D72" i="4"/>
  <c r="R72" i="4" s="1"/>
  <c r="X72" i="4" s="1"/>
  <c r="D73" i="4"/>
  <c r="D74" i="4"/>
  <c r="D75" i="4"/>
  <c r="D76" i="4"/>
  <c r="R76" i="4" s="1"/>
  <c r="X76" i="4" s="1"/>
  <c r="D77" i="4"/>
  <c r="D78" i="4"/>
  <c r="D79" i="4"/>
  <c r="D80" i="4"/>
  <c r="R80" i="4" s="1"/>
  <c r="X80" i="4" s="1"/>
  <c r="D81" i="4"/>
  <c r="D82" i="4"/>
  <c r="D83" i="4"/>
  <c r="D84" i="4"/>
  <c r="R84" i="4" s="1"/>
  <c r="X84" i="4" s="1"/>
  <c r="D85" i="4"/>
  <c r="D86" i="4"/>
  <c r="D87" i="4"/>
  <c r="D88" i="4"/>
  <c r="R88" i="4" s="1"/>
  <c r="X88" i="4" s="1"/>
  <c r="D89" i="4"/>
  <c r="D90" i="4"/>
  <c r="D91" i="4"/>
  <c r="D92" i="4"/>
  <c r="R92" i="4" s="1"/>
  <c r="X92" i="4" s="1"/>
  <c r="D93" i="4"/>
  <c r="D94" i="4"/>
  <c r="D95" i="4"/>
  <c r="D96" i="4"/>
  <c r="R96" i="4" s="1"/>
  <c r="X96" i="4" s="1"/>
  <c r="D97" i="4"/>
  <c r="D98" i="4"/>
  <c r="D99" i="4"/>
  <c r="D100" i="4"/>
  <c r="R100" i="4" s="1"/>
  <c r="X100" i="4" s="1"/>
  <c r="D101" i="4"/>
  <c r="D102" i="4"/>
  <c r="D103" i="4"/>
  <c r="D104" i="4"/>
  <c r="R104" i="4" s="1"/>
  <c r="X104" i="4" s="1"/>
  <c r="D105" i="4"/>
  <c r="D106" i="4"/>
  <c r="D107" i="4"/>
  <c r="D108" i="4"/>
  <c r="R108" i="4" s="1"/>
  <c r="X108" i="4" s="1"/>
  <c r="D109" i="4"/>
  <c r="D110" i="4"/>
  <c r="D111" i="4"/>
  <c r="D112" i="4"/>
  <c r="R112" i="4" s="1"/>
  <c r="X112" i="4" s="1"/>
  <c r="D113" i="4"/>
  <c r="D114" i="4"/>
  <c r="D115" i="4"/>
  <c r="D116" i="4"/>
  <c r="R116" i="4" s="1"/>
  <c r="X116" i="4" s="1"/>
  <c r="D117" i="4"/>
  <c r="D118" i="4"/>
  <c r="D119" i="4"/>
  <c r="D120" i="4"/>
  <c r="R120" i="4" s="1"/>
  <c r="X120" i="4" s="1"/>
  <c r="D121" i="4"/>
  <c r="D122" i="4"/>
  <c r="D123" i="4"/>
  <c r="D124" i="4"/>
  <c r="R124" i="4" s="1"/>
  <c r="X124" i="4" s="1"/>
  <c r="D125" i="4"/>
  <c r="D126" i="4"/>
  <c r="D127" i="4"/>
  <c r="D128" i="4"/>
  <c r="R128" i="4" s="1"/>
  <c r="X128" i="4" s="1"/>
  <c r="D129" i="4"/>
  <c r="D130" i="4"/>
  <c r="D131" i="4"/>
  <c r="D132" i="4"/>
  <c r="R132" i="4" s="1"/>
  <c r="X132" i="4" s="1"/>
  <c r="D133" i="4"/>
  <c r="D134" i="4"/>
  <c r="D135" i="4"/>
  <c r="D136" i="4"/>
  <c r="R136" i="4" s="1"/>
  <c r="X136" i="4" s="1"/>
  <c r="D137" i="4"/>
  <c r="D138" i="4"/>
  <c r="D139" i="4"/>
  <c r="D140" i="4"/>
  <c r="R140" i="4" s="1"/>
  <c r="X140" i="4" s="1"/>
  <c r="D141" i="4"/>
  <c r="D142" i="4"/>
  <c r="D143" i="4"/>
  <c r="D144" i="4"/>
  <c r="R144" i="4" s="1"/>
  <c r="X144" i="4" s="1"/>
  <c r="D145" i="4"/>
  <c r="D146" i="4"/>
  <c r="D147" i="4"/>
  <c r="K289" i="4" l="1"/>
  <c r="K273" i="4"/>
  <c r="K257" i="4"/>
  <c r="K241" i="4"/>
  <c r="K225" i="4"/>
  <c r="K209" i="4"/>
  <c r="K193" i="4"/>
  <c r="K177" i="4"/>
  <c r="K161" i="4"/>
  <c r="K285" i="4"/>
  <c r="K269" i="4"/>
  <c r="K253" i="4"/>
  <c r="K237" i="4"/>
  <c r="K221" i="4"/>
  <c r="K205" i="4"/>
  <c r="K189" i="4"/>
  <c r="K173" i="4"/>
  <c r="K157" i="4"/>
  <c r="K281" i="4"/>
  <c r="K265" i="4"/>
  <c r="K249" i="4"/>
  <c r="K233" i="4"/>
  <c r="K217" i="4"/>
  <c r="K201" i="4"/>
  <c r="K185" i="4"/>
  <c r="K169" i="4"/>
  <c r="K293" i="4"/>
  <c r="K277" i="4"/>
  <c r="K261" i="4"/>
  <c r="K245" i="4"/>
  <c r="K229" i="4"/>
  <c r="K213" i="4"/>
  <c r="K197" i="4"/>
  <c r="K181" i="4"/>
  <c r="K165" i="4"/>
  <c r="H148" i="7"/>
  <c r="I148" i="7" s="1"/>
  <c r="H296" i="7"/>
  <c r="I296" i="7" s="1"/>
  <c r="G293" i="4"/>
  <c r="G289" i="4"/>
  <c r="G285" i="4"/>
  <c r="J285" i="4" s="1"/>
  <c r="L285" i="4" s="1"/>
  <c r="G281" i="4"/>
  <c r="J281" i="4" s="1"/>
  <c r="G277" i="4"/>
  <c r="J277" i="4" s="1"/>
  <c r="G273" i="4"/>
  <c r="G269" i="4"/>
  <c r="J269" i="4" s="1"/>
  <c r="G265" i="4"/>
  <c r="J265" i="4" s="1"/>
  <c r="G261" i="4"/>
  <c r="J261" i="4" s="1"/>
  <c r="G257" i="4"/>
  <c r="G253" i="4"/>
  <c r="J253" i="4" s="1"/>
  <c r="L253" i="4" s="1"/>
  <c r="G249" i="4"/>
  <c r="J249" i="4" s="1"/>
  <c r="G245" i="4"/>
  <c r="J245" i="4" s="1"/>
  <c r="G241" i="4"/>
  <c r="G237" i="4"/>
  <c r="J237" i="4" s="1"/>
  <c r="L237" i="4" s="1"/>
  <c r="G233" i="4"/>
  <c r="J233" i="4" s="1"/>
  <c r="G229" i="4"/>
  <c r="J229" i="4" s="1"/>
  <c r="G225" i="4"/>
  <c r="G221" i="4"/>
  <c r="J221" i="4" s="1"/>
  <c r="L221" i="4" s="1"/>
  <c r="G217" i="4"/>
  <c r="J217" i="4" s="1"/>
  <c r="G213" i="4"/>
  <c r="J213" i="4" s="1"/>
  <c r="G209" i="4"/>
  <c r="G205" i="4"/>
  <c r="J205" i="4" s="1"/>
  <c r="L205" i="4" s="1"/>
  <c r="G201" i="4"/>
  <c r="J201" i="4" s="1"/>
  <c r="G197" i="4"/>
  <c r="G193" i="4"/>
  <c r="G189" i="4"/>
  <c r="J189" i="4" s="1"/>
  <c r="L189" i="4" s="1"/>
  <c r="G185" i="4"/>
  <c r="J185" i="4" s="1"/>
  <c r="G181" i="4"/>
  <c r="J181" i="4" s="1"/>
  <c r="G177" i="4"/>
  <c r="G173" i="4"/>
  <c r="J173" i="4" s="1"/>
  <c r="L173" i="4" s="1"/>
  <c r="G169" i="4"/>
  <c r="J169" i="4" s="1"/>
  <c r="G165" i="4"/>
  <c r="J165" i="4" s="1"/>
  <c r="G161" i="4"/>
  <c r="G157" i="4"/>
  <c r="J157" i="4" s="1"/>
  <c r="L157" i="4" s="1"/>
  <c r="G292" i="4"/>
  <c r="J292" i="4" s="1"/>
  <c r="G288" i="4"/>
  <c r="J288" i="4" s="1"/>
  <c r="G284" i="4"/>
  <c r="J284" i="4" s="1"/>
  <c r="G280" i="4"/>
  <c r="J280" i="4" s="1"/>
  <c r="G276" i="4"/>
  <c r="J276" i="4" s="1"/>
  <c r="G268" i="4"/>
  <c r="J268" i="4" s="1"/>
  <c r="G264" i="4"/>
  <c r="J264" i="4" s="1"/>
  <c r="G260" i="4"/>
  <c r="J260" i="4" s="1"/>
  <c r="G256" i="4"/>
  <c r="J256" i="4" s="1"/>
  <c r="G252" i="4"/>
  <c r="J252" i="4" s="1"/>
  <c r="G248" i="4"/>
  <c r="J248" i="4" s="1"/>
  <c r="G240" i="4"/>
  <c r="G236" i="4"/>
  <c r="J236" i="4" s="1"/>
  <c r="G232" i="4"/>
  <c r="J232" i="4" s="1"/>
  <c r="G228" i="4"/>
  <c r="J228" i="4" s="1"/>
  <c r="G224" i="4"/>
  <c r="G220" i="4"/>
  <c r="J220" i="4" s="1"/>
  <c r="G212" i="4"/>
  <c r="J212" i="4" s="1"/>
  <c r="G208" i="4"/>
  <c r="G204" i="4"/>
  <c r="J204" i="4" s="1"/>
  <c r="G200" i="4"/>
  <c r="J200" i="4" s="1"/>
  <c r="G196" i="4"/>
  <c r="J196" i="4" s="1"/>
  <c r="G192" i="4"/>
  <c r="J192" i="4" s="1"/>
  <c r="L192" i="4" s="1"/>
  <c r="G188" i="4"/>
  <c r="G180" i="4"/>
  <c r="J180" i="4" s="1"/>
  <c r="G176" i="4"/>
  <c r="J176" i="4" s="1"/>
  <c r="G172" i="4"/>
  <c r="J172" i="4" s="1"/>
  <c r="G168" i="4"/>
  <c r="J168" i="4" s="1"/>
  <c r="G164" i="4"/>
  <c r="J164" i="4" s="1"/>
  <c r="G160" i="4"/>
  <c r="J160" i="4" s="1"/>
  <c r="F272" i="4"/>
  <c r="F244" i="4"/>
  <c r="F216" i="4"/>
  <c r="F184" i="4"/>
  <c r="F156" i="4"/>
  <c r="R143" i="4"/>
  <c r="X143" i="4" s="1"/>
  <c r="R127" i="4"/>
  <c r="X127" i="4" s="1"/>
  <c r="R111" i="4"/>
  <c r="X111" i="4" s="1"/>
  <c r="R99" i="4"/>
  <c r="X99" i="4" s="1"/>
  <c r="R91" i="4"/>
  <c r="X91" i="4" s="1"/>
  <c r="R79" i="4"/>
  <c r="X79" i="4" s="1"/>
  <c r="R75" i="4"/>
  <c r="X75" i="4" s="1"/>
  <c r="R71" i="4"/>
  <c r="X71" i="4" s="1"/>
  <c r="R67" i="4"/>
  <c r="X67" i="4" s="1"/>
  <c r="R63" i="4"/>
  <c r="X63" i="4" s="1"/>
  <c r="R59" i="4"/>
  <c r="X59" i="4" s="1"/>
  <c r="R55" i="4"/>
  <c r="X55" i="4" s="1"/>
  <c r="R51" i="4"/>
  <c r="X51" i="4" s="1"/>
  <c r="R47" i="4"/>
  <c r="X47" i="4" s="1"/>
  <c r="R43" i="4"/>
  <c r="X43" i="4" s="1"/>
  <c r="R39" i="4"/>
  <c r="X39" i="4" s="1"/>
  <c r="R35" i="4"/>
  <c r="X35" i="4" s="1"/>
  <c r="R31" i="4"/>
  <c r="X31" i="4" s="1"/>
  <c r="R27" i="4"/>
  <c r="X27" i="4" s="1"/>
  <c r="R23" i="4"/>
  <c r="X23" i="4" s="1"/>
  <c r="R19" i="4"/>
  <c r="X19" i="4" s="1"/>
  <c r="R15" i="4"/>
  <c r="X15" i="4" s="1"/>
  <c r="R11" i="4"/>
  <c r="X11" i="4" s="1"/>
  <c r="F295" i="4"/>
  <c r="F291" i="4"/>
  <c r="F287" i="4"/>
  <c r="F283" i="4"/>
  <c r="F279" i="4"/>
  <c r="F275" i="4"/>
  <c r="F271" i="4"/>
  <c r="F267" i="4"/>
  <c r="F263" i="4"/>
  <c r="F259" i="4"/>
  <c r="F255" i="4"/>
  <c r="F251" i="4"/>
  <c r="F247" i="4"/>
  <c r="F243" i="4"/>
  <c r="F239" i="4"/>
  <c r="F235" i="4"/>
  <c r="F231" i="4"/>
  <c r="F227" i="4"/>
  <c r="F223" i="4"/>
  <c r="F219" i="4"/>
  <c r="F215" i="4"/>
  <c r="F211" i="4"/>
  <c r="F207" i="4"/>
  <c r="F203" i="4"/>
  <c r="F199" i="4"/>
  <c r="F195" i="4"/>
  <c r="F191" i="4"/>
  <c r="F187" i="4"/>
  <c r="F183" i="4"/>
  <c r="F179" i="4"/>
  <c r="F175" i="4"/>
  <c r="F171" i="4"/>
  <c r="F167" i="4"/>
  <c r="F163" i="4"/>
  <c r="F159" i="4"/>
  <c r="K155" i="4"/>
  <c r="K292" i="4"/>
  <c r="K288" i="4"/>
  <c r="K284" i="4"/>
  <c r="K280" i="4"/>
  <c r="K276" i="4"/>
  <c r="K268" i="4"/>
  <c r="K264" i="4"/>
  <c r="K260" i="4"/>
  <c r="K256" i="4"/>
  <c r="K252" i="4"/>
  <c r="K248" i="4"/>
  <c r="K240" i="4"/>
  <c r="K236" i="4"/>
  <c r="K232" i="4"/>
  <c r="K228" i="4"/>
  <c r="K224" i="4"/>
  <c r="K220" i="4"/>
  <c r="K212" i="4"/>
  <c r="K208" i="4"/>
  <c r="K204" i="4"/>
  <c r="K200" i="4"/>
  <c r="K196" i="4"/>
  <c r="K192" i="4"/>
  <c r="K188" i="4"/>
  <c r="K180" i="4"/>
  <c r="K176" i="4"/>
  <c r="K172" i="4"/>
  <c r="K168" i="4"/>
  <c r="K164" i="4"/>
  <c r="K160" i="4"/>
  <c r="F155" i="4"/>
  <c r="R139" i="4"/>
  <c r="X139" i="4" s="1"/>
  <c r="R131" i="4"/>
  <c r="X131" i="4" s="1"/>
  <c r="R119" i="4"/>
  <c r="X119" i="4" s="1"/>
  <c r="R107" i="4"/>
  <c r="X107" i="4" s="1"/>
  <c r="R95" i="4"/>
  <c r="X95" i="4" s="1"/>
  <c r="R87" i="4"/>
  <c r="X87" i="4" s="1"/>
  <c r="R146" i="4"/>
  <c r="X146" i="4" s="1"/>
  <c r="R142" i="4"/>
  <c r="X142" i="4" s="1"/>
  <c r="R138" i="4"/>
  <c r="X138" i="4" s="1"/>
  <c r="R134" i="4"/>
  <c r="X134" i="4" s="1"/>
  <c r="R130" i="4"/>
  <c r="X130" i="4" s="1"/>
  <c r="R126" i="4"/>
  <c r="X126" i="4" s="1"/>
  <c r="R122" i="4"/>
  <c r="X122" i="4" s="1"/>
  <c r="R118" i="4"/>
  <c r="X118" i="4" s="1"/>
  <c r="R114" i="4"/>
  <c r="X114" i="4" s="1"/>
  <c r="R110" i="4"/>
  <c r="X110" i="4" s="1"/>
  <c r="R106" i="4"/>
  <c r="X106" i="4" s="1"/>
  <c r="R102" i="4"/>
  <c r="X102" i="4" s="1"/>
  <c r="R98" i="4"/>
  <c r="X98" i="4" s="1"/>
  <c r="R94" i="4"/>
  <c r="X94" i="4" s="1"/>
  <c r="R90" i="4"/>
  <c r="X90" i="4" s="1"/>
  <c r="R86" i="4"/>
  <c r="X86" i="4" s="1"/>
  <c r="R82" i="4"/>
  <c r="X82" i="4" s="1"/>
  <c r="R78" i="4"/>
  <c r="X78" i="4" s="1"/>
  <c r="R74" i="4"/>
  <c r="X74" i="4" s="1"/>
  <c r="R70" i="4"/>
  <c r="X70" i="4" s="1"/>
  <c r="R66" i="4"/>
  <c r="X66" i="4" s="1"/>
  <c r="R62" i="4"/>
  <c r="X62" i="4" s="1"/>
  <c r="R58" i="4"/>
  <c r="X58" i="4" s="1"/>
  <c r="R54" i="4"/>
  <c r="X54" i="4" s="1"/>
  <c r="R50" i="4"/>
  <c r="X50" i="4" s="1"/>
  <c r="R46" i="4"/>
  <c r="X46" i="4" s="1"/>
  <c r="R42" i="4"/>
  <c r="X42" i="4" s="1"/>
  <c r="R38" i="4"/>
  <c r="X38" i="4" s="1"/>
  <c r="R34" i="4"/>
  <c r="X34" i="4" s="1"/>
  <c r="R30" i="4"/>
  <c r="X30" i="4" s="1"/>
  <c r="R26" i="4"/>
  <c r="X26" i="4" s="1"/>
  <c r="R22" i="4"/>
  <c r="X22" i="4" s="1"/>
  <c r="R18" i="4"/>
  <c r="X18" i="4" s="1"/>
  <c r="R14" i="4"/>
  <c r="X14" i="4" s="1"/>
  <c r="R10" i="4"/>
  <c r="X10" i="4" s="1"/>
  <c r="F294" i="4"/>
  <c r="F290" i="4"/>
  <c r="F286" i="4"/>
  <c r="F282" i="4"/>
  <c r="F278" i="4"/>
  <c r="F274" i="4"/>
  <c r="F270" i="4"/>
  <c r="F266" i="4"/>
  <c r="F262" i="4"/>
  <c r="F258" i="4"/>
  <c r="F254" i="4"/>
  <c r="F250" i="4"/>
  <c r="F246" i="4"/>
  <c r="F242" i="4"/>
  <c r="F238" i="4"/>
  <c r="F234" i="4"/>
  <c r="F230" i="4"/>
  <c r="F226" i="4"/>
  <c r="F222" i="4"/>
  <c r="F218" i="4"/>
  <c r="F214" i="4"/>
  <c r="F210" i="4"/>
  <c r="F206" i="4"/>
  <c r="F202" i="4"/>
  <c r="F198" i="4"/>
  <c r="F194" i="4"/>
  <c r="F190" i="4"/>
  <c r="F186" i="4"/>
  <c r="F182" i="4"/>
  <c r="F178" i="4"/>
  <c r="F174" i="4"/>
  <c r="F170" i="4"/>
  <c r="F166" i="4"/>
  <c r="F162" i="4"/>
  <c r="F158" i="4"/>
  <c r="R147" i="4"/>
  <c r="X147" i="4" s="1"/>
  <c r="R135" i="4"/>
  <c r="X135" i="4" s="1"/>
  <c r="R123" i="4"/>
  <c r="X123" i="4" s="1"/>
  <c r="R115" i="4"/>
  <c r="X115" i="4" s="1"/>
  <c r="R103" i="4"/>
  <c r="X103" i="4" s="1"/>
  <c r="R83" i="4"/>
  <c r="X83" i="4" s="1"/>
  <c r="R145" i="4"/>
  <c r="X145" i="4" s="1"/>
  <c r="R141" i="4"/>
  <c r="X141" i="4" s="1"/>
  <c r="R137" i="4"/>
  <c r="X137" i="4" s="1"/>
  <c r="R133" i="4"/>
  <c r="X133" i="4" s="1"/>
  <c r="R129" i="4"/>
  <c r="X129" i="4" s="1"/>
  <c r="R125" i="4"/>
  <c r="X125" i="4" s="1"/>
  <c r="R121" i="4"/>
  <c r="X121" i="4" s="1"/>
  <c r="R117" i="4"/>
  <c r="X117" i="4" s="1"/>
  <c r="R113" i="4"/>
  <c r="X113" i="4" s="1"/>
  <c r="R109" i="4"/>
  <c r="X109" i="4" s="1"/>
  <c r="R105" i="4"/>
  <c r="X105" i="4" s="1"/>
  <c r="R101" i="4"/>
  <c r="X101" i="4" s="1"/>
  <c r="R97" i="4"/>
  <c r="X97" i="4" s="1"/>
  <c r="R93" i="4"/>
  <c r="X93" i="4" s="1"/>
  <c r="R89" i="4"/>
  <c r="X89" i="4" s="1"/>
  <c r="R85" i="4"/>
  <c r="X85" i="4" s="1"/>
  <c r="R81" i="4"/>
  <c r="X81" i="4" s="1"/>
  <c r="R77" i="4"/>
  <c r="X77" i="4" s="1"/>
  <c r="R73" i="4"/>
  <c r="X73" i="4" s="1"/>
  <c r="R69" i="4"/>
  <c r="X69" i="4" s="1"/>
  <c r="R65" i="4"/>
  <c r="X65" i="4" s="1"/>
  <c r="R61" i="4"/>
  <c r="X61" i="4" s="1"/>
  <c r="R57" i="4"/>
  <c r="X57" i="4" s="1"/>
  <c r="R53" i="4"/>
  <c r="X53" i="4" s="1"/>
  <c r="R49" i="4"/>
  <c r="X49" i="4" s="1"/>
  <c r="R45" i="4"/>
  <c r="X45" i="4" s="1"/>
  <c r="R41" i="4"/>
  <c r="X41" i="4" s="1"/>
  <c r="R37" i="4"/>
  <c r="X37" i="4" s="1"/>
  <c r="R33" i="4"/>
  <c r="X33" i="4" s="1"/>
  <c r="R29" i="4"/>
  <c r="X29" i="4" s="1"/>
  <c r="R25" i="4"/>
  <c r="X25" i="4" s="1"/>
  <c r="R21" i="4"/>
  <c r="X21" i="4" s="1"/>
  <c r="R17" i="4"/>
  <c r="X17" i="4" s="1"/>
  <c r="R13" i="4"/>
  <c r="X13" i="4" s="1"/>
  <c r="R9" i="4"/>
  <c r="X9" i="4" s="1"/>
  <c r="X149" i="4" s="1"/>
  <c r="S144" i="4"/>
  <c r="S140" i="4"/>
  <c r="S136" i="4"/>
  <c r="S132" i="4"/>
  <c r="S128" i="4"/>
  <c r="S124" i="4"/>
  <c r="S120" i="4"/>
  <c r="S116" i="4"/>
  <c r="S112" i="4"/>
  <c r="S108" i="4"/>
  <c r="S104" i="4"/>
  <c r="S100" i="4"/>
  <c r="S96" i="4"/>
  <c r="S92" i="4"/>
  <c r="S88" i="4"/>
  <c r="S84" i="4"/>
  <c r="S80" i="4"/>
  <c r="S76" i="4"/>
  <c r="S72" i="4"/>
  <c r="S68" i="4"/>
  <c r="S64" i="4"/>
  <c r="S60" i="4"/>
  <c r="S56" i="4"/>
  <c r="S52" i="4"/>
  <c r="S48" i="4"/>
  <c r="S44" i="4"/>
  <c r="S40" i="4"/>
  <c r="S36" i="4"/>
  <c r="S32" i="4"/>
  <c r="S28" i="4"/>
  <c r="S24" i="4"/>
  <c r="S20" i="4"/>
  <c r="S16" i="4"/>
  <c r="S12" i="4"/>
  <c r="S8" i="4"/>
  <c r="S135" i="4"/>
  <c r="S87" i="4"/>
  <c r="S71" i="4"/>
  <c r="S67" i="4"/>
  <c r="S55" i="4"/>
  <c r="S51" i="4"/>
  <c r="S39" i="4"/>
  <c r="S35" i="4"/>
  <c r="S23" i="4"/>
  <c r="S19" i="4"/>
  <c r="S142" i="4"/>
  <c r="S93" i="4"/>
  <c r="S29" i="4"/>
  <c r="K297" i="4" l="1"/>
  <c r="L169" i="4"/>
  <c r="L201" i="4"/>
  <c r="L233" i="4"/>
  <c r="L265" i="4"/>
  <c r="F297" i="4"/>
  <c r="L172" i="4"/>
  <c r="J208" i="4"/>
  <c r="L208" i="4" s="1"/>
  <c r="L248" i="4"/>
  <c r="L284" i="4"/>
  <c r="L228" i="4"/>
  <c r="L264" i="4"/>
  <c r="J241" i="4"/>
  <c r="L241" i="4" s="1"/>
  <c r="L168" i="4"/>
  <c r="L220" i="4"/>
  <c r="L181" i="4"/>
  <c r="L217" i="4"/>
  <c r="L249" i="4"/>
  <c r="L277" i="4"/>
  <c r="L160" i="4"/>
  <c r="L200" i="4"/>
  <c r="L232" i="4"/>
  <c r="L268" i="4"/>
  <c r="L180" i="4"/>
  <c r="L196" i="4"/>
  <c r="L212" i="4"/>
  <c r="J197" i="4"/>
  <c r="L197" i="4" s="1"/>
  <c r="L213" i="4"/>
  <c r="L245" i="4"/>
  <c r="L281" i="4"/>
  <c r="J293" i="4"/>
  <c r="L293" i="4" s="1"/>
  <c r="L176" i="4"/>
  <c r="L252" i="4"/>
  <c r="L288" i="4"/>
  <c r="L165" i="4"/>
  <c r="L229" i="4"/>
  <c r="L261" i="4"/>
  <c r="S14" i="4"/>
  <c r="S107" i="4"/>
  <c r="V107" i="4" s="1"/>
  <c r="G107" i="7" s="1"/>
  <c r="H107" i="7" s="1"/>
  <c r="I107" i="7" s="1"/>
  <c r="S78" i="4"/>
  <c r="V78" i="4" s="1"/>
  <c r="G78" i="7" s="1"/>
  <c r="H78" i="7" s="1"/>
  <c r="I78" i="7" s="1"/>
  <c r="S125" i="4"/>
  <c r="S110" i="4"/>
  <c r="S99" i="4"/>
  <c r="S61" i="4"/>
  <c r="V61" i="4" s="1"/>
  <c r="G61" i="7" s="1"/>
  <c r="H61" i="7" s="1"/>
  <c r="I61" i="7" s="1"/>
  <c r="S46" i="4"/>
  <c r="V46" i="4" s="1"/>
  <c r="G46" i="7" s="1"/>
  <c r="H46" i="7" s="1"/>
  <c r="I46" i="7" s="1"/>
  <c r="S83" i="4"/>
  <c r="S131" i="4"/>
  <c r="V131" i="4" s="1"/>
  <c r="G131" i="7" s="1"/>
  <c r="H131" i="7" s="1"/>
  <c r="I131" i="7" s="1"/>
  <c r="S73" i="4"/>
  <c r="V73" i="4" s="1"/>
  <c r="G73" i="7" s="1"/>
  <c r="H73" i="7" s="1"/>
  <c r="I73" i="7" s="1"/>
  <c r="S137" i="4"/>
  <c r="V137" i="4" s="1"/>
  <c r="G137" i="7" s="1"/>
  <c r="H137" i="7" s="1"/>
  <c r="I137" i="7" s="1"/>
  <c r="S26" i="4"/>
  <c r="S122" i="4"/>
  <c r="T122" i="4" s="1"/>
  <c r="S43" i="4"/>
  <c r="V43" i="4" s="1"/>
  <c r="G43" i="7" s="1"/>
  <c r="H43" i="7" s="1"/>
  <c r="I43" i="7" s="1"/>
  <c r="S95" i="4"/>
  <c r="V95" i="4" s="1"/>
  <c r="G95" i="7" s="1"/>
  <c r="H95" i="7" s="1"/>
  <c r="I95" i="7" s="1"/>
  <c r="S9" i="4"/>
  <c r="S149" i="4" s="1"/>
  <c r="S105" i="4"/>
  <c r="V105" i="4" s="1"/>
  <c r="S58" i="4"/>
  <c r="S111" i="4"/>
  <c r="V111" i="4" s="1"/>
  <c r="G111" i="7" s="1"/>
  <c r="H111" i="7" s="1"/>
  <c r="I111" i="7" s="1"/>
  <c r="S77" i="4"/>
  <c r="S30" i="4"/>
  <c r="S94" i="4"/>
  <c r="V94" i="4" s="1"/>
  <c r="G94" i="7" s="1"/>
  <c r="H94" i="7" s="1"/>
  <c r="I94" i="7" s="1"/>
  <c r="S15" i="4"/>
  <c r="T15" i="4" s="1"/>
  <c r="S47" i="4"/>
  <c r="S79" i="4"/>
  <c r="V79" i="4" s="1"/>
  <c r="G79" i="7" s="1"/>
  <c r="H79" i="7" s="1"/>
  <c r="I79" i="7" s="1"/>
  <c r="S115" i="4"/>
  <c r="V115" i="4" s="1"/>
  <c r="G115" i="7" s="1"/>
  <c r="H115" i="7" s="1"/>
  <c r="I115" i="7" s="1"/>
  <c r="S139" i="4"/>
  <c r="T139" i="4" s="1"/>
  <c r="S41" i="4"/>
  <c r="S90" i="4"/>
  <c r="V90" i="4" s="1"/>
  <c r="G90" i="7" s="1"/>
  <c r="H90" i="7" s="1"/>
  <c r="I90" i="7" s="1"/>
  <c r="S11" i="4"/>
  <c r="T11" i="4" s="1"/>
  <c r="S27" i="4"/>
  <c r="V27" i="4" s="1"/>
  <c r="G27" i="7" s="1"/>
  <c r="H27" i="7" s="1"/>
  <c r="I27" i="7" s="1"/>
  <c r="S59" i="4"/>
  <c r="S75" i="4"/>
  <c r="T75" i="4" s="1"/>
  <c r="S13" i="4"/>
  <c r="V13" i="4" s="1"/>
  <c r="G13" i="7" s="1"/>
  <c r="H13" i="7" s="1"/>
  <c r="I13" i="7" s="1"/>
  <c r="S45" i="4"/>
  <c r="V45" i="4" s="1"/>
  <c r="G45" i="7" s="1"/>
  <c r="H45" i="7" s="1"/>
  <c r="I45" i="7" s="1"/>
  <c r="S109" i="4"/>
  <c r="S141" i="4"/>
  <c r="T141" i="4" s="1"/>
  <c r="S62" i="4"/>
  <c r="V62" i="4" s="1"/>
  <c r="G62" i="7" s="1"/>
  <c r="H62" i="7" s="1"/>
  <c r="I62" i="7" s="1"/>
  <c r="S126" i="4"/>
  <c r="V126" i="4" s="1"/>
  <c r="G126" i="7" s="1"/>
  <c r="H126" i="7" s="1"/>
  <c r="I126" i="7" s="1"/>
  <c r="S31" i="4"/>
  <c r="S63" i="4"/>
  <c r="V63" i="4" s="1"/>
  <c r="G63" i="7" s="1"/>
  <c r="H63" i="7" s="1"/>
  <c r="I63" i="7" s="1"/>
  <c r="S25" i="4"/>
  <c r="S57" i="4"/>
  <c r="V57" i="4" s="1"/>
  <c r="G57" i="7" s="1"/>
  <c r="H57" i="7" s="1"/>
  <c r="I57" i="7" s="1"/>
  <c r="S89" i="4"/>
  <c r="S121" i="4"/>
  <c r="T121" i="4" s="1"/>
  <c r="S10" i="4"/>
  <c r="T10" i="4" s="1"/>
  <c r="S42" i="4"/>
  <c r="V42" i="4" s="1"/>
  <c r="G42" i="7" s="1"/>
  <c r="H42" i="7" s="1"/>
  <c r="I42" i="7" s="1"/>
  <c r="S74" i="4"/>
  <c r="S106" i="4"/>
  <c r="T106" i="4" s="1"/>
  <c r="S138" i="4"/>
  <c r="T138" i="4" s="1"/>
  <c r="S103" i="4"/>
  <c r="V103" i="4" s="1"/>
  <c r="G103" i="7" s="1"/>
  <c r="H103" i="7" s="1"/>
  <c r="I103" i="7" s="1"/>
  <c r="S127" i="4"/>
  <c r="S147" i="4"/>
  <c r="V100" i="4"/>
  <c r="G100" i="7"/>
  <c r="H100" i="7" s="1"/>
  <c r="I100" i="7" s="1"/>
  <c r="V9" i="4"/>
  <c r="G9" i="7" s="1"/>
  <c r="H9" i="7" s="1"/>
  <c r="I9" i="7" s="1"/>
  <c r="V41" i="4"/>
  <c r="G41" i="7" s="1"/>
  <c r="H41" i="7" s="1"/>
  <c r="I41" i="7" s="1"/>
  <c r="V142" i="4"/>
  <c r="G142" i="7" s="1"/>
  <c r="H142" i="7" s="1"/>
  <c r="I142" i="7" s="1"/>
  <c r="V35" i="4"/>
  <c r="G35" i="7" s="1"/>
  <c r="H35" i="7" s="1"/>
  <c r="I35" i="7" s="1"/>
  <c r="V67" i="4"/>
  <c r="G67" i="7" s="1"/>
  <c r="H67" i="7" s="1"/>
  <c r="I67" i="7" s="1"/>
  <c r="V83" i="4"/>
  <c r="G83" i="7" s="1"/>
  <c r="H83" i="7" s="1"/>
  <c r="I83" i="7" s="1"/>
  <c r="V52" i="4"/>
  <c r="G52" i="7" s="1"/>
  <c r="H52" i="7" s="1"/>
  <c r="I52" i="7" s="1"/>
  <c r="V84" i="4"/>
  <c r="G84" i="7" s="1"/>
  <c r="H84" i="7" s="1"/>
  <c r="I84" i="7" s="1"/>
  <c r="V132" i="4"/>
  <c r="G132" i="7" s="1"/>
  <c r="H132" i="7" s="1"/>
  <c r="I132" i="7" s="1"/>
  <c r="G178" i="4"/>
  <c r="J178" i="4" s="1"/>
  <c r="L178" i="4" s="1"/>
  <c r="G210" i="4"/>
  <c r="J210" i="4" s="1"/>
  <c r="L210" i="4" s="1"/>
  <c r="G242" i="4"/>
  <c r="J242" i="4" s="1"/>
  <c r="L242" i="4" s="1"/>
  <c r="G274" i="4"/>
  <c r="J274" i="4" s="1"/>
  <c r="G179" i="4"/>
  <c r="J179" i="4" s="1"/>
  <c r="G211" i="4"/>
  <c r="J211" i="4" s="1"/>
  <c r="G243" i="4"/>
  <c r="J243" i="4" s="1"/>
  <c r="L243" i="4" s="1"/>
  <c r="G275" i="4"/>
  <c r="J275" i="4" s="1"/>
  <c r="L275" i="4" s="1"/>
  <c r="G244" i="4"/>
  <c r="J244" i="4" s="1"/>
  <c r="V77" i="4"/>
  <c r="G77" i="7" s="1"/>
  <c r="H77" i="7" s="1"/>
  <c r="I77" i="7" s="1"/>
  <c r="V109" i="4"/>
  <c r="G109" i="7" s="1"/>
  <c r="H109" i="7" s="1"/>
  <c r="I109" i="7" s="1"/>
  <c r="V141" i="4"/>
  <c r="G141" i="7" s="1"/>
  <c r="H141" i="7" s="1"/>
  <c r="I141" i="7" s="1"/>
  <c r="S34" i="4"/>
  <c r="S66" i="4"/>
  <c r="S98" i="4"/>
  <c r="S130" i="4"/>
  <c r="T130" i="4" s="1"/>
  <c r="V23" i="4"/>
  <c r="G23" i="7" s="1"/>
  <c r="H23" i="7" s="1"/>
  <c r="I23" i="7" s="1"/>
  <c r="V55" i="4"/>
  <c r="G55" i="7" s="1"/>
  <c r="H55" i="7" s="1"/>
  <c r="I55" i="7" s="1"/>
  <c r="V87" i="4"/>
  <c r="G87" i="7" s="1"/>
  <c r="H87" i="7" s="1"/>
  <c r="I87" i="7" s="1"/>
  <c r="S119" i="4"/>
  <c r="V8" i="4"/>
  <c r="V40" i="4"/>
  <c r="G40" i="7" s="1"/>
  <c r="H40" i="7" s="1"/>
  <c r="I40" i="7" s="1"/>
  <c r="V72" i="4"/>
  <c r="G72" i="7" s="1"/>
  <c r="H72" i="7" s="1"/>
  <c r="I72" i="7" s="1"/>
  <c r="V88" i="4"/>
  <c r="G88" i="7" s="1"/>
  <c r="H88" i="7" s="1"/>
  <c r="I88" i="7" s="1"/>
  <c r="V120" i="4"/>
  <c r="G120" i="7" s="1"/>
  <c r="H120" i="7" s="1"/>
  <c r="I120" i="7" s="1"/>
  <c r="V136" i="4"/>
  <c r="G136" i="7" s="1"/>
  <c r="H136" i="7" s="1"/>
  <c r="I136" i="7" s="1"/>
  <c r="G166" i="4"/>
  <c r="J166" i="4" s="1"/>
  <c r="L166" i="4" s="1"/>
  <c r="G198" i="4"/>
  <c r="J198" i="4" s="1"/>
  <c r="G230" i="4"/>
  <c r="J230" i="4" s="1"/>
  <c r="G262" i="4"/>
  <c r="J262" i="4" s="1"/>
  <c r="G294" i="4"/>
  <c r="J294" i="4"/>
  <c r="G183" i="4"/>
  <c r="J183" i="4" s="1"/>
  <c r="L183" i="4" s="1"/>
  <c r="G215" i="4"/>
  <c r="J215" i="4" s="1"/>
  <c r="L215" i="4" s="1"/>
  <c r="G247" i="4"/>
  <c r="J247" i="4" s="1"/>
  <c r="G279" i="4"/>
  <c r="J279" i="4" s="1"/>
  <c r="G295" i="4"/>
  <c r="J295" i="4"/>
  <c r="L295" i="4" s="1"/>
  <c r="G156" i="4"/>
  <c r="J156" i="4" s="1"/>
  <c r="L156" i="4" s="1"/>
  <c r="J224" i="4"/>
  <c r="L224" i="4" s="1"/>
  <c r="J240" i="4"/>
  <c r="L240" i="4" s="1"/>
  <c r="J177" i="4"/>
  <c r="L177" i="4" s="1"/>
  <c r="J193" i="4"/>
  <c r="L193" i="4" s="1"/>
  <c r="J225" i="4"/>
  <c r="L225" i="4" s="1"/>
  <c r="J257" i="4"/>
  <c r="L257" i="4" s="1"/>
  <c r="L269" i="4"/>
  <c r="J289" i="4"/>
  <c r="L289" i="4" s="1"/>
  <c r="S17" i="4"/>
  <c r="T17" i="4" s="1"/>
  <c r="S33" i="4"/>
  <c r="T33" i="4" s="1"/>
  <c r="S49" i="4"/>
  <c r="S65" i="4"/>
  <c r="T65" i="4" s="1"/>
  <c r="S81" i="4"/>
  <c r="T81" i="4" s="1"/>
  <c r="S97" i="4"/>
  <c r="S113" i="4"/>
  <c r="S129" i="4"/>
  <c r="S145" i="4"/>
  <c r="T145" i="4" s="1"/>
  <c r="S22" i="4"/>
  <c r="T22" i="4" s="1"/>
  <c r="S38" i="4"/>
  <c r="S54" i="4"/>
  <c r="S70" i="4"/>
  <c r="T70" i="4" s="1"/>
  <c r="S86" i="4"/>
  <c r="S102" i="4"/>
  <c r="S118" i="4"/>
  <c r="T118" i="4" s="1"/>
  <c r="S134" i="4"/>
  <c r="T134" i="4" s="1"/>
  <c r="V11" i="4"/>
  <c r="G11" i="7" s="1"/>
  <c r="H11" i="7" s="1"/>
  <c r="I11" i="7" s="1"/>
  <c r="V59" i="4"/>
  <c r="G59" i="7" s="1"/>
  <c r="H59" i="7" s="1"/>
  <c r="I59" i="7" s="1"/>
  <c r="S91" i="4"/>
  <c r="T91" i="4" s="1"/>
  <c r="S123" i="4"/>
  <c r="V12" i="4"/>
  <c r="G12" i="7" s="1"/>
  <c r="H12" i="7" s="1"/>
  <c r="I12" i="7" s="1"/>
  <c r="V28" i="4"/>
  <c r="G28" i="7" s="1"/>
  <c r="H28" i="7" s="1"/>
  <c r="I28" i="7" s="1"/>
  <c r="V44" i="4"/>
  <c r="G44" i="7" s="1"/>
  <c r="H44" i="7" s="1"/>
  <c r="I44" i="7" s="1"/>
  <c r="V60" i="4"/>
  <c r="G60" i="7" s="1"/>
  <c r="H60" i="7" s="1"/>
  <c r="I60" i="7" s="1"/>
  <c r="V76" i="4"/>
  <c r="G76" i="7" s="1"/>
  <c r="H76" i="7" s="1"/>
  <c r="I76" i="7" s="1"/>
  <c r="V92" i="4"/>
  <c r="G92" i="7" s="1"/>
  <c r="H92" i="7" s="1"/>
  <c r="I92" i="7" s="1"/>
  <c r="V108" i="4"/>
  <c r="G108" i="7" s="1"/>
  <c r="H108" i="7" s="1"/>
  <c r="I108" i="7" s="1"/>
  <c r="V124" i="4"/>
  <c r="G124" i="7" s="1"/>
  <c r="H124" i="7" s="1"/>
  <c r="I124" i="7" s="1"/>
  <c r="V140" i="4"/>
  <c r="G140" i="7" s="1"/>
  <c r="H140" i="7" s="1"/>
  <c r="I140" i="7" s="1"/>
  <c r="G170" i="4"/>
  <c r="J170" i="4" s="1"/>
  <c r="L170" i="4" s="1"/>
  <c r="G186" i="4"/>
  <c r="J186" i="4" s="1"/>
  <c r="G202" i="4"/>
  <c r="J202" i="4" s="1"/>
  <c r="G218" i="4"/>
  <c r="J218" i="4" s="1"/>
  <c r="G234" i="4"/>
  <c r="J234" i="4" s="1"/>
  <c r="G250" i="4"/>
  <c r="J250" i="4" s="1"/>
  <c r="G266" i="4"/>
  <c r="J266" i="4" s="1"/>
  <c r="L266" i="4" s="1"/>
  <c r="G282" i="4"/>
  <c r="J282" i="4" s="1"/>
  <c r="G171" i="4"/>
  <c r="J171" i="4" s="1"/>
  <c r="L171" i="4" s="1"/>
  <c r="G187" i="4"/>
  <c r="J187" i="4" s="1"/>
  <c r="G203" i="4"/>
  <c r="J203" i="4" s="1"/>
  <c r="G219" i="4"/>
  <c r="J219" i="4" s="1"/>
  <c r="L219" i="4" s="1"/>
  <c r="G235" i="4"/>
  <c r="J235" i="4" s="1"/>
  <c r="L235" i="4" s="1"/>
  <c r="G251" i="4"/>
  <c r="J251" i="4" s="1"/>
  <c r="G267" i="4"/>
  <c r="J267" i="4" s="1"/>
  <c r="G283" i="4"/>
  <c r="J283" i="4" s="1"/>
  <c r="L283" i="4" s="1"/>
  <c r="G184" i="4"/>
  <c r="J184" i="4" s="1"/>
  <c r="L184" i="4" s="1"/>
  <c r="L164" i="4"/>
  <c r="J188" i="4"/>
  <c r="L188" i="4" s="1"/>
  <c r="L204" i="4"/>
  <c r="L236" i="4"/>
  <c r="L256" i="4"/>
  <c r="L260" i="4"/>
  <c r="L276" i="4"/>
  <c r="L280" i="4"/>
  <c r="L292" i="4"/>
  <c r="L185" i="4"/>
  <c r="J296" i="7"/>
  <c r="L296" i="7"/>
  <c r="M296" i="7" s="1"/>
  <c r="V25" i="4"/>
  <c r="G25" i="7" s="1"/>
  <c r="H25" i="7" s="1"/>
  <c r="I25" i="7" s="1"/>
  <c r="V89" i="4"/>
  <c r="G89" i="7"/>
  <c r="H89" i="7" s="1"/>
  <c r="I89" i="7" s="1"/>
  <c r="V14" i="4"/>
  <c r="G14" i="7" s="1"/>
  <c r="H14" i="7" s="1"/>
  <c r="I14" i="7" s="1"/>
  <c r="V110" i="4"/>
  <c r="G110" i="7" s="1"/>
  <c r="H110" i="7" s="1"/>
  <c r="I110" i="7" s="1"/>
  <c r="V19" i="4"/>
  <c r="G19" i="7" s="1"/>
  <c r="H19" i="7" s="1"/>
  <c r="I19" i="7" s="1"/>
  <c r="V51" i="4"/>
  <c r="G51" i="7" s="1"/>
  <c r="H51" i="7" s="1"/>
  <c r="I51" i="7" s="1"/>
  <c r="V99" i="4"/>
  <c r="G99" i="7" s="1"/>
  <c r="H99" i="7" s="1"/>
  <c r="I99" i="7" s="1"/>
  <c r="V20" i="4"/>
  <c r="G20" i="7" s="1"/>
  <c r="H20" i="7" s="1"/>
  <c r="I20" i="7" s="1"/>
  <c r="V36" i="4"/>
  <c r="G36" i="7" s="1"/>
  <c r="H36" i="7" s="1"/>
  <c r="I36" i="7" s="1"/>
  <c r="V68" i="4"/>
  <c r="G68" i="7" s="1"/>
  <c r="H68" i="7" s="1"/>
  <c r="I68" i="7" s="1"/>
  <c r="V116" i="4"/>
  <c r="G116" i="7" s="1"/>
  <c r="H116" i="7" s="1"/>
  <c r="I116" i="7" s="1"/>
  <c r="G7" i="7"/>
  <c r="G162" i="4"/>
  <c r="J162" i="4" s="1"/>
  <c r="L162" i="4" s="1"/>
  <c r="G194" i="4"/>
  <c r="J194" i="4" s="1"/>
  <c r="L194" i="4" s="1"/>
  <c r="G226" i="4"/>
  <c r="J226" i="4" s="1"/>
  <c r="L226" i="4" s="1"/>
  <c r="G258" i="4"/>
  <c r="G290" i="4"/>
  <c r="J290" i="4" s="1"/>
  <c r="L290" i="4" s="1"/>
  <c r="G163" i="4"/>
  <c r="J163" i="4" s="1"/>
  <c r="G195" i="4"/>
  <c r="J195" i="4" s="1"/>
  <c r="L195" i="4" s="1"/>
  <c r="G227" i="4"/>
  <c r="J227" i="4" s="1"/>
  <c r="L227" i="4" s="1"/>
  <c r="G259" i="4"/>
  <c r="J259" i="4" s="1"/>
  <c r="G291" i="4"/>
  <c r="J291" i="4" s="1"/>
  <c r="V29" i="4"/>
  <c r="G29" i="7" s="1"/>
  <c r="H29" i="7" s="1"/>
  <c r="I29" i="7" s="1"/>
  <c r="V93" i="4"/>
  <c r="G93" i="7" s="1"/>
  <c r="H93" i="7" s="1"/>
  <c r="I93" i="7" s="1"/>
  <c r="V125" i="4"/>
  <c r="G125" i="7" s="1"/>
  <c r="H125" i="7" s="1"/>
  <c r="I125" i="7" s="1"/>
  <c r="S18" i="4"/>
  <c r="S50" i="4"/>
  <c r="S82" i="4"/>
  <c r="S114" i="4"/>
  <c r="S146" i="4"/>
  <c r="V39" i="4"/>
  <c r="G39" i="7" s="1"/>
  <c r="H39" i="7" s="1"/>
  <c r="I39" i="7" s="1"/>
  <c r="V71" i="4"/>
  <c r="G71" i="7" s="1"/>
  <c r="H71" i="7" s="1"/>
  <c r="I71" i="7" s="1"/>
  <c r="V135" i="4"/>
  <c r="G135" i="7" s="1"/>
  <c r="H135" i="7" s="1"/>
  <c r="I135" i="7" s="1"/>
  <c r="V24" i="4"/>
  <c r="G24" i="7" s="1"/>
  <c r="H24" i="7" s="1"/>
  <c r="I24" i="7" s="1"/>
  <c r="V56" i="4"/>
  <c r="G56" i="7" s="1"/>
  <c r="H56" i="7" s="1"/>
  <c r="I56" i="7" s="1"/>
  <c r="V104" i="4"/>
  <c r="G104" i="7" s="1"/>
  <c r="H104" i="7" s="1"/>
  <c r="I104" i="7" s="1"/>
  <c r="G182" i="4"/>
  <c r="G214" i="4"/>
  <c r="J214" i="4" s="1"/>
  <c r="G246" i="4"/>
  <c r="J246" i="4" s="1"/>
  <c r="G278" i="4"/>
  <c r="J278" i="4" s="1"/>
  <c r="G167" i="4"/>
  <c r="J167" i="4" s="1"/>
  <c r="L167" i="4" s="1"/>
  <c r="G199" i="4"/>
  <c r="J199" i="4" s="1"/>
  <c r="G231" i="4"/>
  <c r="J231" i="4" s="1"/>
  <c r="G263" i="4"/>
  <c r="J263" i="4" s="1"/>
  <c r="L263" i="4" s="1"/>
  <c r="G272" i="4"/>
  <c r="J161" i="4"/>
  <c r="L161" i="4" s="1"/>
  <c r="J209" i="4"/>
  <c r="L209" i="4" s="1"/>
  <c r="J273" i="4"/>
  <c r="L273" i="4" s="1"/>
  <c r="S21" i="4"/>
  <c r="T21" i="4" s="1"/>
  <c r="S37" i="4"/>
  <c r="T37" i="4" s="1"/>
  <c r="S53" i="4"/>
  <c r="T53" i="4" s="1"/>
  <c r="S69" i="4"/>
  <c r="T69" i="4" s="1"/>
  <c r="S85" i="4"/>
  <c r="T85" i="4" s="1"/>
  <c r="S101" i="4"/>
  <c r="S117" i="4"/>
  <c r="S133" i="4"/>
  <c r="T133" i="4" s="1"/>
  <c r="V10" i="4"/>
  <c r="G10" i="7" s="1"/>
  <c r="H10" i="7" s="1"/>
  <c r="I10" i="7" s="1"/>
  <c r="V26" i="4"/>
  <c r="G26" i="7" s="1"/>
  <c r="H26" i="7" s="1"/>
  <c r="I26" i="7" s="1"/>
  <c r="V58" i="4"/>
  <c r="G58" i="7" s="1"/>
  <c r="H58" i="7" s="1"/>
  <c r="I58" i="7" s="1"/>
  <c r="V74" i="4"/>
  <c r="G74" i="7" s="1"/>
  <c r="H74" i="7" s="1"/>
  <c r="I74" i="7" s="1"/>
  <c r="V122" i="4"/>
  <c r="G122" i="7" s="1"/>
  <c r="H122" i="7" s="1"/>
  <c r="I122" i="7" s="1"/>
  <c r="V138" i="4"/>
  <c r="G138" i="7" s="1"/>
  <c r="H138" i="7" s="1"/>
  <c r="I138" i="7" s="1"/>
  <c r="V15" i="4"/>
  <c r="G15" i="7" s="1"/>
  <c r="H15" i="7" s="1"/>
  <c r="I15" i="7" s="1"/>
  <c r="V31" i="4"/>
  <c r="G31" i="7" s="1"/>
  <c r="H31" i="7" s="1"/>
  <c r="I31" i="7" s="1"/>
  <c r="V47" i="4"/>
  <c r="G47" i="7" s="1"/>
  <c r="H47" i="7" s="1"/>
  <c r="I47" i="7" s="1"/>
  <c r="V127" i="4"/>
  <c r="G127" i="7" s="1"/>
  <c r="H127" i="7" s="1"/>
  <c r="I127" i="7" s="1"/>
  <c r="S143" i="4"/>
  <c r="V16" i="4"/>
  <c r="G16" i="7" s="1"/>
  <c r="H16" i="7" s="1"/>
  <c r="I16" i="7" s="1"/>
  <c r="V32" i="4"/>
  <c r="G32" i="7" s="1"/>
  <c r="H32" i="7" s="1"/>
  <c r="I32" i="7" s="1"/>
  <c r="V48" i="4"/>
  <c r="G48" i="7" s="1"/>
  <c r="H48" i="7" s="1"/>
  <c r="I48" i="7" s="1"/>
  <c r="V64" i="4"/>
  <c r="G64" i="7" s="1"/>
  <c r="H64" i="7" s="1"/>
  <c r="I64" i="7" s="1"/>
  <c r="V80" i="4"/>
  <c r="G80" i="7" s="1"/>
  <c r="H80" i="7" s="1"/>
  <c r="I80" i="7" s="1"/>
  <c r="V96" i="4"/>
  <c r="G96" i="7"/>
  <c r="H96" i="7" s="1"/>
  <c r="I96" i="7" s="1"/>
  <c r="V112" i="4"/>
  <c r="G112" i="7" s="1"/>
  <c r="H112" i="7" s="1"/>
  <c r="I112" i="7" s="1"/>
  <c r="V128" i="4"/>
  <c r="G128" i="7" s="1"/>
  <c r="H128" i="7" s="1"/>
  <c r="I128" i="7" s="1"/>
  <c r="V144" i="4"/>
  <c r="G144" i="7" s="1"/>
  <c r="H144" i="7" s="1"/>
  <c r="I144" i="7" s="1"/>
  <c r="G158" i="4"/>
  <c r="J158" i="4" s="1"/>
  <c r="L158" i="4" s="1"/>
  <c r="G174" i="4"/>
  <c r="J174" i="4" s="1"/>
  <c r="L174" i="4" s="1"/>
  <c r="G190" i="4"/>
  <c r="J190" i="4" s="1"/>
  <c r="G206" i="4"/>
  <c r="J206" i="4" s="1"/>
  <c r="G222" i="4"/>
  <c r="J222" i="4" s="1"/>
  <c r="G238" i="4"/>
  <c r="J238" i="4" s="1"/>
  <c r="L238" i="4" s="1"/>
  <c r="G254" i="4"/>
  <c r="J254" i="4" s="1"/>
  <c r="L254" i="4" s="1"/>
  <c r="G270" i="4"/>
  <c r="J270" i="4" s="1"/>
  <c r="G286" i="4"/>
  <c r="G155" i="4"/>
  <c r="G159" i="4"/>
  <c r="G175" i="4"/>
  <c r="J175" i="4" s="1"/>
  <c r="L175" i="4" s="1"/>
  <c r="G191" i="4"/>
  <c r="J191" i="4" s="1"/>
  <c r="L191" i="4" s="1"/>
  <c r="G207" i="4"/>
  <c r="J207" i="4" s="1"/>
  <c r="G223" i="4"/>
  <c r="J223" i="4" s="1"/>
  <c r="G239" i="4"/>
  <c r="J239" i="4" s="1"/>
  <c r="L239" i="4" s="1"/>
  <c r="G255" i="4"/>
  <c r="J255" i="4" s="1"/>
  <c r="L255" i="4" s="1"/>
  <c r="G271" i="4"/>
  <c r="J271" i="4" s="1"/>
  <c r="G287" i="4"/>
  <c r="G216" i="4"/>
  <c r="J216" i="4" s="1"/>
  <c r="J148" i="7"/>
  <c r="L148" i="7"/>
  <c r="T101" i="4"/>
  <c r="T26" i="4"/>
  <c r="T58" i="4"/>
  <c r="T74" i="4"/>
  <c r="T31" i="4"/>
  <c r="T47" i="4"/>
  <c r="T63" i="4"/>
  <c r="T111" i="4"/>
  <c r="T127" i="4"/>
  <c r="T16" i="4"/>
  <c r="T32" i="4"/>
  <c r="T48" i="4"/>
  <c r="T64" i="4"/>
  <c r="T80" i="4"/>
  <c r="T96" i="4"/>
  <c r="T112" i="4"/>
  <c r="T128" i="4"/>
  <c r="T144" i="4"/>
  <c r="T9" i="4"/>
  <c r="T25" i="4"/>
  <c r="T41" i="4"/>
  <c r="T73" i="4"/>
  <c r="T89" i="4"/>
  <c r="T105" i="4"/>
  <c r="T14" i="4"/>
  <c r="T30" i="4"/>
  <c r="T78" i="4"/>
  <c r="T94" i="4"/>
  <c r="T110" i="4"/>
  <c r="T142" i="4"/>
  <c r="T19" i="4"/>
  <c r="T35" i="4"/>
  <c r="T51" i="4"/>
  <c r="T67" i="4"/>
  <c r="T83" i="4"/>
  <c r="T99" i="4"/>
  <c r="T131" i="4"/>
  <c r="T147" i="4"/>
  <c r="T20" i="4"/>
  <c r="T36" i="4"/>
  <c r="T52" i="4"/>
  <c r="T68" i="4"/>
  <c r="T84" i="4"/>
  <c r="T100" i="4"/>
  <c r="T116" i="4"/>
  <c r="T132" i="4"/>
  <c r="T29" i="4"/>
  <c r="T61" i="4"/>
  <c r="T77" i="4"/>
  <c r="T93" i="4"/>
  <c r="T109" i="4"/>
  <c r="T125" i="4"/>
  <c r="T18" i="4"/>
  <c r="T34" i="4"/>
  <c r="T50" i="4"/>
  <c r="T66" i="4"/>
  <c r="T146" i="4"/>
  <c r="T23" i="4"/>
  <c r="T39" i="4"/>
  <c r="T55" i="4"/>
  <c r="T71" i="4"/>
  <c r="T87" i="4"/>
  <c r="T135" i="4"/>
  <c r="T8" i="4"/>
  <c r="T24" i="4"/>
  <c r="T40" i="4"/>
  <c r="T56" i="4"/>
  <c r="T72" i="4"/>
  <c r="T88" i="4"/>
  <c r="T104" i="4"/>
  <c r="T120" i="4"/>
  <c r="T136" i="4"/>
  <c r="T49" i="4"/>
  <c r="T113" i="4"/>
  <c r="T129" i="4"/>
  <c r="T38" i="4"/>
  <c r="T54" i="4"/>
  <c r="T102" i="4"/>
  <c r="T43" i="4"/>
  <c r="T59" i="4"/>
  <c r="T107" i="4"/>
  <c r="T123" i="4"/>
  <c r="T12" i="4"/>
  <c r="T28" i="4"/>
  <c r="T44" i="4"/>
  <c r="T60" i="4"/>
  <c r="T76" i="4"/>
  <c r="T92" i="4"/>
  <c r="T108" i="4"/>
  <c r="T124" i="4"/>
  <c r="T140" i="4"/>
  <c r="G297" i="4" l="1"/>
  <c r="L250" i="4"/>
  <c r="L294" i="4"/>
  <c r="L246" i="4"/>
  <c r="L186" i="4"/>
  <c r="G8" i="7"/>
  <c r="H8" i="7" s="1"/>
  <c r="I8" i="7" s="1"/>
  <c r="L223" i="4"/>
  <c r="L222" i="4"/>
  <c r="J272" i="4"/>
  <c r="L272" i="4" s="1"/>
  <c r="L211" i="4"/>
  <c r="L190" i="4"/>
  <c r="J287" i="4"/>
  <c r="L287" i="4" s="1"/>
  <c r="J159" i="4"/>
  <c r="L159" i="4" s="1"/>
  <c r="J286" i="4"/>
  <c r="L286" i="4" s="1"/>
  <c r="L231" i="4"/>
  <c r="L278" i="4"/>
  <c r="L163" i="4"/>
  <c r="L203" i="4"/>
  <c r="L214" i="4"/>
  <c r="L202" i="4"/>
  <c r="L279" i="4"/>
  <c r="L198" i="4"/>
  <c r="L291" i="4"/>
  <c r="L267" i="4"/>
  <c r="L234" i="4"/>
  <c r="L262" i="4"/>
  <c r="T27" i="4"/>
  <c r="T103" i="4"/>
  <c r="T45" i="4"/>
  <c r="T95" i="4"/>
  <c r="W95" i="4" s="1"/>
  <c r="G243" i="7" s="1"/>
  <c r="H243" i="7" s="1"/>
  <c r="I243" i="7" s="1"/>
  <c r="T126" i="4"/>
  <c r="T62" i="4"/>
  <c r="T137" i="4"/>
  <c r="T57" i="4"/>
  <c r="W57" i="4" s="1"/>
  <c r="Y57" i="4" s="1"/>
  <c r="T42" i="4"/>
  <c r="V139" i="4"/>
  <c r="G139" i="7" s="1"/>
  <c r="H139" i="7" s="1"/>
  <c r="I139" i="7" s="1"/>
  <c r="T115" i="4"/>
  <c r="T13" i="4"/>
  <c r="W13" i="4" s="1"/>
  <c r="Y13" i="4" s="1"/>
  <c r="T46" i="4"/>
  <c r="V147" i="4"/>
  <c r="G147" i="7" s="1"/>
  <c r="H147" i="7" s="1"/>
  <c r="I147" i="7" s="1"/>
  <c r="V121" i="4"/>
  <c r="G121" i="7" s="1"/>
  <c r="H121" i="7" s="1"/>
  <c r="I121" i="7" s="1"/>
  <c r="V75" i="4"/>
  <c r="G75" i="7" s="1"/>
  <c r="H75" i="7" s="1"/>
  <c r="I75" i="7" s="1"/>
  <c r="L75" i="7" s="1"/>
  <c r="V106" i="4"/>
  <c r="G106" i="7" s="1"/>
  <c r="H106" i="7" s="1"/>
  <c r="I106" i="7" s="1"/>
  <c r="G105" i="7"/>
  <c r="H105" i="7" s="1"/>
  <c r="I105" i="7" s="1"/>
  <c r="V30" i="4"/>
  <c r="G30" i="7" s="1"/>
  <c r="H30" i="7" s="1"/>
  <c r="I30" i="7" s="1"/>
  <c r="T79" i="4"/>
  <c r="T90" i="4"/>
  <c r="L144" i="7"/>
  <c r="J144" i="7"/>
  <c r="J111" i="7"/>
  <c r="L111" i="7"/>
  <c r="J71" i="7"/>
  <c r="L71" i="7"/>
  <c r="L57" i="7"/>
  <c r="J57" i="7"/>
  <c r="L43" i="7"/>
  <c r="J43" i="7"/>
  <c r="J67" i="7"/>
  <c r="L67" i="7"/>
  <c r="J15" i="7"/>
  <c r="L15" i="7"/>
  <c r="L29" i="7"/>
  <c r="J29" i="7"/>
  <c r="L121" i="7"/>
  <c r="J121" i="7"/>
  <c r="J55" i="7"/>
  <c r="L55" i="7"/>
  <c r="L115" i="7"/>
  <c r="J115" i="7"/>
  <c r="L80" i="7"/>
  <c r="J80" i="7"/>
  <c r="J47" i="7"/>
  <c r="L47" i="7"/>
  <c r="J58" i="7"/>
  <c r="L58" i="7"/>
  <c r="W37" i="4"/>
  <c r="G185" i="7" s="1"/>
  <c r="H185" i="7" s="1"/>
  <c r="I185" i="7" s="1"/>
  <c r="L56" i="7"/>
  <c r="J56" i="7"/>
  <c r="L93" i="7"/>
  <c r="J93" i="7"/>
  <c r="L20" i="7"/>
  <c r="J20" i="7"/>
  <c r="J46" i="7"/>
  <c r="L46" i="7"/>
  <c r="L140" i="7"/>
  <c r="J140" i="7"/>
  <c r="J12" i="7"/>
  <c r="L12" i="7"/>
  <c r="L72" i="7"/>
  <c r="J72" i="7"/>
  <c r="L13" i="7"/>
  <c r="J13" i="7"/>
  <c r="L52" i="7"/>
  <c r="M52" i="7" s="1"/>
  <c r="J52" i="7"/>
  <c r="J62" i="7"/>
  <c r="L62" i="7"/>
  <c r="L16" i="7"/>
  <c r="J16" i="7"/>
  <c r="L122" i="7"/>
  <c r="J122" i="7"/>
  <c r="J19" i="7"/>
  <c r="L19" i="7"/>
  <c r="L76" i="7"/>
  <c r="J76" i="7"/>
  <c r="L141" i="7"/>
  <c r="J141" i="7"/>
  <c r="L73" i="7"/>
  <c r="J73" i="7"/>
  <c r="L48" i="7"/>
  <c r="J48" i="7"/>
  <c r="J26" i="7"/>
  <c r="L26" i="7"/>
  <c r="L135" i="7"/>
  <c r="J135" i="7"/>
  <c r="L99" i="7"/>
  <c r="J99" i="7"/>
  <c r="L108" i="7"/>
  <c r="J108" i="7"/>
  <c r="L8" i="7"/>
  <c r="J8" i="7"/>
  <c r="L137" i="7"/>
  <c r="J137" i="7"/>
  <c r="L112" i="7"/>
  <c r="J112" i="7"/>
  <c r="J79" i="7"/>
  <c r="L79" i="7"/>
  <c r="L90" i="7"/>
  <c r="J90" i="7"/>
  <c r="L68" i="7"/>
  <c r="J68" i="7"/>
  <c r="L110" i="7"/>
  <c r="J110" i="7"/>
  <c r="L44" i="7"/>
  <c r="J44" i="7"/>
  <c r="J11" i="7"/>
  <c r="L11" i="7"/>
  <c r="L120" i="7"/>
  <c r="J120" i="7"/>
  <c r="L77" i="7"/>
  <c r="J77" i="7"/>
  <c r="L132" i="7"/>
  <c r="J132" i="7"/>
  <c r="L142" i="7"/>
  <c r="J142" i="7"/>
  <c r="L9" i="7"/>
  <c r="J9" i="7"/>
  <c r="W124" i="4"/>
  <c r="G272" i="7" s="1"/>
  <c r="H272" i="7" s="1"/>
  <c r="I272" i="7" s="1"/>
  <c r="W33" i="4"/>
  <c r="G181" i="7" s="1"/>
  <c r="H181" i="7" s="1"/>
  <c r="I181" i="7" s="1"/>
  <c r="W40" i="4"/>
  <c r="Y40" i="4" s="1"/>
  <c r="W55" i="4"/>
  <c r="G203" i="7" s="1"/>
  <c r="H203" i="7" s="1"/>
  <c r="I203" i="7" s="1"/>
  <c r="W66" i="4"/>
  <c r="G214" i="7" s="1"/>
  <c r="H214" i="7" s="1"/>
  <c r="I214" i="7" s="1"/>
  <c r="W61" i="4"/>
  <c r="G209" i="7" s="1"/>
  <c r="H209" i="7" s="1"/>
  <c r="I209" i="7" s="1"/>
  <c r="W68" i="4"/>
  <c r="Y68" i="4" s="1"/>
  <c r="W115" i="4"/>
  <c r="G263" i="7" s="1"/>
  <c r="H263" i="7" s="1"/>
  <c r="I263" i="7" s="1"/>
  <c r="W19" i="4"/>
  <c r="G167" i="7" s="1"/>
  <c r="H167" i="7" s="1"/>
  <c r="I167" i="7" s="1"/>
  <c r="W30" i="4"/>
  <c r="G178" i="7" s="1"/>
  <c r="H178" i="7" s="1"/>
  <c r="I178" i="7" s="1"/>
  <c r="W89" i="4"/>
  <c r="G237" i="7" s="1"/>
  <c r="H237" i="7" s="1"/>
  <c r="I237" i="7" s="1"/>
  <c r="W48" i="4"/>
  <c r="G196" i="7" s="1"/>
  <c r="H196" i="7" s="1"/>
  <c r="I196" i="7" s="1"/>
  <c r="W47" i="4"/>
  <c r="Y47" i="4" s="1"/>
  <c r="W90" i="4"/>
  <c r="G238" i="7" s="1"/>
  <c r="H238" i="7" s="1"/>
  <c r="I238" i="7" s="1"/>
  <c r="W10" i="4"/>
  <c r="Y10" i="4" s="1"/>
  <c r="W101" i="4"/>
  <c r="G249" i="7" s="1"/>
  <c r="H249" i="7" s="1"/>
  <c r="I249" i="7" s="1"/>
  <c r="W21" i="4"/>
  <c r="G169" i="7" s="1"/>
  <c r="H169" i="7" s="1"/>
  <c r="I169" i="7" s="1"/>
  <c r="L128" i="7"/>
  <c r="J128" i="7"/>
  <c r="L32" i="7"/>
  <c r="J32" i="7"/>
  <c r="V117" i="4"/>
  <c r="G117" i="7" s="1"/>
  <c r="H117" i="7" s="1"/>
  <c r="I117" i="7" s="1"/>
  <c r="V114" i="4"/>
  <c r="G114" i="7" s="1"/>
  <c r="H114" i="7" s="1"/>
  <c r="I114" i="7" s="1"/>
  <c r="L116" i="7"/>
  <c r="J116" i="7"/>
  <c r="L131" i="7"/>
  <c r="J131" i="7"/>
  <c r="L78" i="7"/>
  <c r="J78" i="7"/>
  <c r="L25" i="7"/>
  <c r="J25" i="7"/>
  <c r="L107" i="7"/>
  <c r="J107" i="7"/>
  <c r="V97" i="4"/>
  <c r="G97" i="7" s="1"/>
  <c r="H97" i="7" s="1"/>
  <c r="I97" i="7" s="1"/>
  <c r="L40" i="7"/>
  <c r="J40" i="7"/>
  <c r="V98" i="4"/>
  <c r="G98" i="7" s="1"/>
  <c r="H98" i="7" s="1"/>
  <c r="I98" i="7" s="1"/>
  <c r="L84" i="7"/>
  <c r="J84" i="7"/>
  <c r="J83" i="7"/>
  <c r="L83" i="7"/>
  <c r="L41" i="7"/>
  <c r="J41" i="7"/>
  <c r="W123" i="4"/>
  <c r="G271" i="7" s="1"/>
  <c r="H271" i="7" s="1"/>
  <c r="I271" i="7" s="1"/>
  <c r="W134" i="4"/>
  <c r="G282" i="7" s="1"/>
  <c r="H282" i="7" s="1"/>
  <c r="I282" i="7" s="1"/>
  <c r="W145" i="4"/>
  <c r="G293" i="7" s="1"/>
  <c r="H293" i="7" s="1"/>
  <c r="I293" i="7" s="1"/>
  <c r="W17" i="4"/>
  <c r="G165" i="7" s="1"/>
  <c r="H165" i="7" s="1"/>
  <c r="I165" i="7" s="1"/>
  <c r="W72" i="4"/>
  <c r="G220" i="7" s="1"/>
  <c r="H220" i="7" s="1"/>
  <c r="I220" i="7" s="1"/>
  <c r="W87" i="4"/>
  <c r="G235" i="7" s="1"/>
  <c r="H235" i="7" s="1"/>
  <c r="I235" i="7" s="1"/>
  <c r="W146" i="4"/>
  <c r="G294" i="7" s="1"/>
  <c r="H294" i="7" s="1"/>
  <c r="I294" i="7" s="1"/>
  <c r="W18" i="4"/>
  <c r="G166" i="7" s="1"/>
  <c r="H166" i="7" s="1"/>
  <c r="I166" i="7" s="1"/>
  <c r="Y61" i="4"/>
  <c r="W67" i="4"/>
  <c r="Y67" i="4" s="1"/>
  <c r="W62" i="4"/>
  <c r="G210" i="7" s="1"/>
  <c r="H210" i="7" s="1"/>
  <c r="I210" i="7" s="1"/>
  <c r="W73" i="4"/>
  <c r="G221" i="7" s="1"/>
  <c r="H221" i="7" s="1"/>
  <c r="I221" i="7" s="1"/>
  <c r="W127" i="4"/>
  <c r="G275" i="7" s="1"/>
  <c r="H275" i="7" s="1"/>
  <c r="I275" i="7" s="1"/>
  <c r="Y90" i="4"/>
  <c r="L271" i="4"/>
  <c r="J63" i="7"/>
  <c r="L63" i="7"/>
  <c r="J10" i="7"/>
  <c r="L10" i="7"/>
  <c r="L39" i="7"/>
  <c r="J39" i="7"/>
  <c r="L259" i="4"/>
  <c r="L251" i="4"/>
  <c r="L124" i="7"/>
  <c r="J124" i="7"/>
  <c r="L92" i="7"/>
  <c r="J92" i="7"/>
  <c r="L60" i="7"/>
  <c r="J60" i="7"/>
  <c r="L28" i="7"/>
  <c r="J28" i="7"/>
  <c r="J139" i="7"/>
  <c r="L139" i="7"/>
  <c r="L59" i="7"/>
  <c r="J59" i="7"/>
  <c r="J27" i="7"/>
  <c r="L27" i="7"/>
  <c r="V134" i="4"/>
  <c r="G134" i="7" s="1"/>
  <c r="H134" i="7" s="1"/>
  <c r="I134" i="7" s="1"/>
  <c r="V70" i="4"/>
  <c r="G70" i="7" s="1"/>
  <c r="H70" i="7" s="1"/>
  <c r="I70" i="7" s="1"/>
  <c r="V145" i="4"/>
  <c r="Y145" i="4" s="1"/>
  <c r="V81" i="4"/>
  <c r="G81" i="7" s="1"/>
  <c r="H81" i="7" s="1"/>
  <c r="I81" i="7" s="1"/>
  <c r="V17" i="4"/>
  <c r="G17" i="7" s="1"/>
  <c r="H17" i="7" s="1"/>
  <c r="I17" i="7" s="1"/>
  <c r="L247" i="4"/>
  <c r="J87" i="7"/>
  <c r="L87" i="7"/>
  <c r="L23" i="7"/>
  <c r="J23" i="7"/>
  <c r="V66" i="4"/>
  <c r="G66" i="7" s="1"/>
  <c r="H66" i="7" s="1"/>
  <c r="I66" i="7" s="1"/>
  <c r="L109" i="7"/>
  <c r="J109" i="7"/>
  <c r="L45" i="7"/>
  <c r="J45" i="7"/>
  <c r="L244" i="4"/>
  <c r="L179" i="4"/>
  <c r="L100" i="7"/>
  <c r="J100" i="7"/>
  <c r="W11" i="4"/>
  <c r="G159" i="7" s="1"/>
  <c r="H159" i="7" s="1"/>
  <c r="I159" i="7" s="1"/>
  <c r="W20" i="4"/>
  <c r="G168" i="7" s="1"/>
  <c r="H168" i="7" s="1"/>
  <c r="I168" i="7" s="1"/>
  <c r="W78" i="4"/>
  <c r="G226" i="7" s="1"/>
  <c r="H226" i="7" s="1"/>
  <c r="I226" i="7" s="1"/>
  <c r="W121" i="4"/>
  <c r="G269" i="7" s="1"/>
  <c r="H269" i="7" s="1"/>
  <c r="I269" i="7" s="1"/>
  <c r="W41" i="4"/>
  <c r="Y41" i="4" s="1"/>
  <c r="W96" i="4"/>
  <c r="G244" i="7" s="1"/>
  <c r="H244" i="7" s="1"/>
  <c r="I244" i="7" s="1"/>
  <c r="W138" i="4"/>
  <c r="G286" i="7" s="1"/>
  <c r="H286" i="7" s="1"/>
  <c r="I286" i="7" s="1"/>
  <c r="W42" i="4"/>
  <c r="Y42" i="4" s="1"/>
  <c r="W53" i="4"/>
  <c r="G201" i="7" s="1"/>
  <c r="H201" i="7" s="1"/>
  <c r="I201" i="7" s="1"/>
  <c r="L64" i="7"/>
  <c r="J64" i="7"/>
  <c r="V143" i="4"/>
  <c r="G143" i="7" s="1"/>
  <c r="H143" i="7" s="1"/>
  <c r="I143" i="7" s="1"/>
  <c r="V53" i="4"/>
  <c r="G53" i="7" s="1"/>
  <c r="H53" i="7" s="1"/>
  <c r="I53" i="7" s="1"/>
  <c r="L125" i="7"/>
  <c r="J125" i="7"/>
  <c r="L36" i="7"/>
  <c r="M36" i="7" s="1"/>
  <c r="J36" i="7"/>
  <c r="L126" i="7"/>
  <c r="J126" i="7"/>
  <c r="L89" i="7"/>
  <c r="J89" i="7"/>
  <c r="V86" i="4"/>
  <c r="G86" i="7" s="1"/>
  <c r="H86" i="7" s="1"/>
  <c r="I86" i="7" s="1"/>
  <c r="V22" i="4"/>
  <c r="G22" i="7" s="1"/>
  <c r="H22" i="7" s="1"/>
  <c r="I22" i="7" s="1"/>
  <c r="L88" i="7"/>
  <c r="J88" i="7"/>
  <c r="V119" i="4"/>
  <c r="G119" i="7" s="1"/>
  <c r="H119" i="7" s="1"/>
  <c r="I119" i="7" s="1"/>
  <c r="L94" i="7"/>
  <c r="J94" i="7"/>
  <c r="L105" i="7"/>
  <c r="J105" i="7"/>
  <c r="W108" i="4"/>
  <c r="G256" i="7" s="1"/>
  <c r="H256" i="7" s="1"/>
  <c r="I256" i="7" s="1"/>
  <c r="W28" i="4"/>
  <c r="Y28" i="4" s="1"/>
  <c r="W43" i="4"/>
  <c r="G191" i="7" s="1"/>
  <c r="H191" i="7" s="1"/>
  <c r="I191" i="7" s="1"/>
  <c r="W54" i="4"/>
  <c r="G202" i="7" s="1"/>
  <c r="H202" i="7" s="1"/>
  <c r="I202" i="7" s="1"/>
  <c r="W113" i="4"/>
  <c r="G261" i="7" s="1"/>
  <c r="H261" i="7" s="1"/>
  <c r="I261" i="7" s="1"/>
  <c r="W120" i="4"/>
  <c r="G268" i="7" s="1"/>
  <c r="H268" i="7" s="1"/>
  <c r="I268" i="7" s="1"/>
  <c r="W24" i="4"/>
  <c r="G172" i="7" s="1"/>
  <c r="H172" i="7" s="1"/>
  <c r="I172" i="7" s="1"/>
  <c r="W39" i="4"/>
  <c r="G187" i="7" s="1"/>
  <c r="H187" i="7" s="1"/>
  <c r="I187" i="7" s="1"/>
  <c r="T98" i="4"/>
  <c r="W109" i="4"/>
  <c r="G257" i="7" s="1"/>
  <c r="H257" i="7" s="1"/>
  <c r="I257" i="7" s="1"/>
  <c r="W116" i="4"/>
  <c r="G264" i="7" s="1"/>
  <c r="H264" i="7" s="1"/>
  <c r="I264" i="7" s="1"/>
  <c r="W99" i="4"/>
  <c r="G247" i="7" s="1"/>
  <c r="H247" i="7" s="1"/>
  <c r="I247" i="7" s="1"/>
  <c r="W25" i="4"/>
  <c r="G173" i="7" s="1"/>
  <c r="H173" i="7" s="1"/>
  <c r="I173" i="7" s="1"/>
  <c r="W80" i="4"/>
  <c r="G228" i="7" s="1"/>
  <c r="H228" i="7" s="1"/>
  <c r="I228" i="7" s="1"/>
  <c r="W31" i="4"/>
  <c r="G179" i="7" s="1"/>
  <c r="H179" i="7" s="1"/>
  <c r="I179" i="7" s="1"/>
  <c r="W133" i="4"/>
  <c r="G281" i="7" s="1"/>
  <c r="H281" i="7" s="1"/>
  <c r="I281" i="7" s="1"/>
  <c r="L207" i="4"/>
  <c r="J95" i="7"/>
  <c r="L95" i="7"/>
  <c r="L138" i="7"/>
  <c r="J138" i="7"/>
  <c r="L74" i="7"/>
  <c r="J74" i="7"/>
  <c r="V101" i="4"/>
  <c r="G101" i="7" s="1"/>
  <c r="H101" i="7" s="1"/>
  <c r="I101" i="7" s="1"/>
  <c r="L104" i="7"/>
  <c r="J104" i="7"/>
  <c r="J103" i="7"/>
  <c r="L103" i="7"/>
  <c r="V82" i="4"/>
  <c r="G82" i="7" s="1"/>
  <c r="H82" i="7" s="1"/>
  <c r="I82" i="7" s="1"/>
  <c r="W60" i="4"/>
  <c r="G208" i="7" s="1"/>
  <c r="H208" i="7" s="1"/>
  <c r="I208" i="7" s="1"/>
  <c r="W75" i="4"/>
  <c r="G223" i="7" s="1"/>
  <c r="H223" i="7" s="1"/>
  <c r="I223" i="7" s="1"/>
  <c r="Y43" i="4"/>
  <c r="T86" i="4"/>
  <c r="T97" i="4"/>
  <c r="Y17" i="4"/>
  <c r="W104" i="4"/>
  <c r="G252" i="7" s="1"/>
  <c r="H252" i="7" s="1"/>
  <c r="I252" i="7" s="1"/>
  <c r="T119" i="4"/>
  <c r="Y87" i="4"/>
  <c r="W130" i="4"/>
  <c r="G278" i="7" s="1"/>
  <c r="H278" i="7" s="1"/>
  <c r="I278" i="7" s="1"/>
  <c r="W141" i="4"/>
  <c r="G289" i="7" s="1"/>
  <c r="H289" i="7" s="1"/>
  <c r="I289" i="7" s="1"/>
  <c r="W93" i="4"/>
  <c r="G241" i="7" s="1"/>
  <c r="H241" i="7" s="1"/>
  <c r="I241" i="7" s="1"/>
  <c r="W45" i="4"/>
  <c r="G193" i="7" s="1"/>
  <c r="H193" i="7" s="1"/>
  <c r="I193" i="7" s="1"/>
  <c r="W100" i="4"/>
  <c r="G248" i="7" s="1"/>
  <c r="H248" i="7" s="1"/>
  <c r="I248" i="7" s="1"/>
  <c r="W52" i="4"/>
  <c r="G200" i="7" s="1"/>
  <c r="H200" i="7" s="1"/>
  <c r="I200" i="7" s="1"/>
  <c r="W83" i="4"/>
  <c r="Y83" i="4" s="1"/>
  <c r="W51" i="4"/>
  <c r="G199" i="7" s="1"/>
  <c r="H199" i="7" s="1"/>
  <c r="I199" i="7" s="1"/>
  <c r="W142" i="4"/>
  <c r="Y142" i="4" s="1"/>
  <c r="W94" i="4"/>
  <c r="Y94" i="4" s="1"/>
  <c r="W46" i="4"/>
  <c r="Y46" i="4" s="1"/>
  <c r="W14" i="4"/>
  <c r="G162" i="7" s="1"/>
  <c r="H162" i="7" s="1"/>
  <c r="I162" i="7" s="1"/>
  <c r="W105" i="4"/>
  <c r="Y105" i="4" s="1"/>
  <c r="W9" i="4"/>
  <c r="G157" i="7" s="1"/>
  <c r="H157" i="7" s="1"/>
  <c r="I157" i="7" s="1"/>
  <c r="W64" i="4"/>
  <c r="G212" i="7" s="1"/>
  <c r="H212" i="7" s="1"/>
  <c r="I212" i="7" s="1"/>
  <c r="W16" i="4"/>
  <c r="G164" i="7" s="1"/>
  <c r="H164" i="7" s="1"/>
  <c r="I164" i="7" s="1"/>
  <c r="W111" i="4"/>
  <c r="G259" i="7" s="1"/>
  <c r="H259" i="7" s="1"/>
  <c r="I259" i="7" s="1"/>
  <c r="W15" i="4"/>
  <c r="Y15" i="4" s="1"/>
  <c r="W106" i="4"/>
  <c r="Y106" i="4" s="1"/>
  <c r="W74" i="4"/>
  <c r="G222" i="7" s="1"/>
  <c r="H222" i="7" s="1"/>
  <c r="I222" i="7" s="1"/>
  <c r="W26" i="4"/>
  <c r="G174" i="7" s="1"/>
  <c r="H174" i="7" s="1"/>
  <c r="I174" i="7" s="1"/>
  <c r="T117" i="4"/>
  <c r="W85" i="4"/>
  <c r="G233" i="7" s="1"/>
  <c r="H233" i="7" s="1"/>
  <c r="I233" i="7" s="1"/>
  <c r="L216" i="4"/>
  <c r="L270" i="4"/>
  <c r="L206" i="4"/>
  <c r="V85" i="4"/>
  <c r="G85" i="7" s="1"/>
  <c r="H85" i="7" s="1"/>
  <c r="I85" i="7" s="1"/>
  <c r="V21" i="4"/>
  <c r="G21" i="7" s="1"/>
  <c r="H21" i="7" s="1"/>
  <c r="I21" i="7" s="1"/>
  <c r="J182" i="4"/>
  <c r="L182" i="4" s="1"/>
  <c r="V50" i="4"/>
  <c r="J258" i="4"/>
  <c r="L258" i="4" s="1"/>
  <c r="L282" i="4"/>
  <c r="L218" i="4"/>
  <c r="V91" i="4"/>
  <c r="G91" i="7" s="1"/>
  <c r="H91" i="7" s="1"/>
  <c r="I91" i="7" s="1"/>
  <c r="V118" i="4"/>
  <c r="G118" i="7" s="1"/>
  <c r="H118" i="7" s="1"/>
  <c r="I118" i="7" s="1"/>
  <c r="V54" i="4"/>
  <c r="V129" i="4"/>
  <c r="G129" i="7" s="1"/>
  <c r="H129" i="7" s="1"/>
  <c r="I129" i="7" s="1"/>
  <c r="V65" i="4"/>
  <c r="L230" i="4"/>
  <c r="V34" i="4"/>
  <c r="G34" i="7" s="1"/>
  <c r="H34" i="7" s="1"/>
  <c r="I34" i="7" s="1"/>
  <c r="L274" i="4"/>
  <c r="W139" i="4"/>
  <c r="G287" i="7" s="1"/>
  <c r="H287" i="7" s="1"/>
  <c r="I287" i="7" s="1"/>
  <c r="W22" i="4"/>
  <c r="G170" i="7" s="1"/>
  <c r="H170" i="7" s="1"/>
  <c r="I170" i="7" s="1"/>
  <c r="W110" i="4"/>
  <c r="G258" i="7" s="1"/>
  <c r="H258" i="7" s="1"/>
  <c r="I258" i="7" s="1"/>
  <c r="L96" i="7"/>
  <c r="J96" i="7"/>
  <c r="L61" i="7"/>
  <c r="J61" i="7"/>
  <c r="L51" i="7"/>
  <c r="J51" i="7"/>
  <c r="L14" i="7"/>
  <c r="J14" i="7"/>
  <c r="V33" i="4"/>
  <c r="G33" i="7" s="1"/>
  <c r="H33" i="7" s="1"/>
  <c r="I33" i="7" s="1"/>
  <c r="L136" i="7"/>
  <c r="J136" i="7"/>
  <c r="J35" i="7"/>
  <c r="L35" i="7"/>
  <c r="W76" i="4"/>
  <c r="G224" i="7" s="1"/>
  <c r="H224" i="7" s="1"/>
  <c r="I224" i="7" s="1"/>
  <c r="W91" i="4"/>
  <c r="G239" i="7" s="1"/>
  <c r="H239" i="7" s="1"/>
  <c r="I239" i="7" s="1"/>
  <c r="W102" i="4"/>
  <c r="G250" i="7" s="1"/>
  <c r="H250" i="7" s="1"/>
  <c r="I250" i="7" s="1"/>
  <c r="W65" i="4"/>
  <c r="G213" i="7" s="1"/>
  <c r="H213" i="7" s="1"/>
  <c r="I213" i="7" s="1"/>
  <c r="W135" i="4"/>
  <c r="Y135" i="4" s="1"/>
  <c r="W50" i="4"/>
  <c r="G198" i="7" s="1"/>
  <c r="H198" i="7" s="1"/>
  <c r="I198" i="7" s="1"/>
  <c r="G155" i="7"/>
  <c r="W147" i="4"/>
  <c r="G295" i="7" s="1"/>
  <c r="H295" i="7" s="1"/>
  <c r="I295" i="7" s="1"/>
  <c r="W128" i="4"/>
  <c r="G276" i="7" s="1"/>
  <c r="H276" i="7" s="1"/>
  <c r="I276" i="7" s="1"/>
  <c r="W32" i="4"/>
  <c r="G180" i="7" s="1"/>
  <c r="H180" i="7" s="1"/>
  <c r="I180" i="7" s="1"/>
  <c r="W122" i="4"/>
  <c r="G270" i="7" s="1"/>
  <c r="H270" i="7" s="1"/>
  <c r="I270" i="7" s="1"/>
  <c r="J127" i="7"/>
  <c r="L127" i="7"/>
  <c r="J31" i="7"/>
  <c r="L31" i="7"/>
  <c r="J42" i="7"/>
  <c r="L42" i="7"/>
  <c r="V37" i="4"/>
  <c r="G37" i="7" s="1"/>
  <c r="H37" i="7" s="1"/>
  <c r="I37" i="7" s="1"/>
  <c r="L199" i="4"/>
  <c r="L24" i="7"/>
  <c r="J24" i="7"/>
  <c r="L187" i="4"/>
  <c r="W140" i="4"/>
  <c r="G288" i="7" s="1"/>
  <c r="H288" i="7" s="1"/>
  <c r="I288" i="7" s="1"/>
  <c r="W92" i="4"/>
  <c r="Y92" i="4" s="1"/>
  <c r="W44" i="4"/>
  <c r="Y44" i="4" s="1"/>
  <c r="W12" i="4"/>
  <c r="Y12" i="4" s="1"/>
  <c r="W107" i="4"/>
  <c r="Y107" i="4" s="1"/>
  <c r="W59" i="4"/>
  <c r="Y59" i="4" s="1"/>
  <c r="W27" i="4"/>
  <c r="G175" i="7" s="1"/>
  <c r="H175" i="7" s="1"/>
  <c r="I175" i="7" s="1"/>
  <c r="W118" i="4"/>
  <c r="G266" i="7" s="1"/>
  <c r="H266" i="7" s="1"/>
  <c r="I266" i="7" s="1"/>
  <c r="W70" i="4"/>
  <c r="G218" i="7" s="1"/>
  <c r="H218" i="7" s="1"/>
  <c r="I218" i="7" s="1"/>
  <c r="W38" i="4"/>
  <c r="G186" i="7" s="1"/>
  <c r="H186" i="7" s="1"/>
  <c r="I186" i="7" s="1"/>
  <c r="W129" i="4"/>
  <c r="G277" i="7" s="1"/>
  <c r="H277" i="7" s="1"/>
  <c r="I277" i="7" s="1"/>
  <c r="W81" i="4"/>
  <c r="G229" i="7" s="1"/>
  <c r="H229" i="7" s="1"/>
  <c r="I229" i="7" s="1"/>
  <c r="W49" i="4"/>
  <c r="G197" i="7" s="1"/>
  <c r="H197" i="7" s="1"/>
  <c r="I197" i="7" s="1"/>
  <c r="W136" i="4"/>
  <c r="Y136" i="4" s="1"/>
  <c r="W88" i="4"/>
  <c r="Y88" i="4" s="1"/>
  <c r="W56" i="4"/>
  <c r="Y56" i="4" s="1"/>
  <c r="W8" i="4"/>
  <c r="W103" i="4"/>
  <c r="Y103" i="4" s="1"/>
  <c r="W71" i="4"/>
  <c r="G219" i="7" s="1"/>
  <c r="H219" i="7" s="1"/>
  <c r="I219" i="7" s="1"/>
  <c r="W23" i="4"/>
  <c r="Y23" i="4" s="1"/>
  <c r="T114" i="4"/>
  <c r="T82" i="4"/>
  <c r="W34" i="4"/>
  <c r="G182" i="7" s="1"/>
  <c r="H182" i="7" s="1"/>
  <c r="I182" i="7" s="1"/>
  <c r="W125" i="4"/>
  <c r="Y125" i="4" s="1"/>
  <c r="W77" i="4"/>
  <c r="G225" i="7" s="1"/>
  <c r="H225" i="7" s="1"/>
  <c r="I225" i="7" s="1"/>
  <c r="W29" i="4"/>
  <c r="G177" i="7" s="1"/>
  <c r="H177" i="7" s="1"/>
  <c r="I177" i="7" s="1"/>
  <c r="W132" i="4"/>
  <c r="Y132" i="4" s="1"/>
  <c r="W84" i="4"/>
  <c r="G232" i="7" s="1"/>
  <c r="H232" i="7" s="1"/>
  <c r="I232" i="7" s="1"/>
  <c r="W36" i="4"/>
  <c r="G184" i="7" s="1"/>
  <c r="H184" i="7" s="1"/>
  <c r="I184" i="7" s="1"/>
  <c r="W131" i="4"/>
  <c r="G279" i="7" s="1"/>
  <c r="H279" i="7" s="1"/>
  <c r="I279" i="7" s="1"/>
  <c r="W35" i="4"/>
  <c r="Y35" i="4" s="1"/>
  <c r="W126" i="4"/>
  <c r="G274" i="7" s="1"/>
  <c r="H274" i="7" s="1"/>
  <c r="I274" i="7" s="1"/>
  <c r="W137" i="4"/>
  <c r="G285" i="7" s="1"/>
  <c r="H285" i="7" s="1"/>
  <c r="I285" i="7" s="1"/>
  <c r="W144" i="4"/>
  <c r="Y144" i="4" s="1"/>
  <c r="W112" i="4"/>
  <c r="Y112" i="4" s="1"/>
  <c r="T143" i="4"/>
  <c r="W63" i="4"/>
  <c r="Y63" i="4" s="1"/>
  <c r="W58" i="4"/>
  <c r="G206" i="7" s="1"/>
  <c r="H206" i="7" s="1"/>
  <c r="I206" i="7" s="1"/>
  <c r="Y26" i="4"/>
  <c r="W69" i="4"/>
  <c r="Y37" i="4"/>
  <c r="M148" i="7"/>
  <c r="J155" i="4"/>
  <c r="V133" i="4"/>
  <c r="G133" i="7" s="1"/>
  <c r="H133" i="7" s="1"/>
  <c r="I133" i="7" s="1"/>
  <c r="V69" i="4"/>
  <c r="G69" i="7" s="1"/>
  <c r="H69" i="7" s="1"/>
  <c r="I69" i="7" s="1"/>
  <c r="V146" i="4"/>
  <c r="G146" i="7" s="1"/>
  <c r="H146" i="7" s="1"/>
  <c r="I146" i="7" s="1"/>
  <c r="V18" i="4"/>
  <c r="Y18" i="4" s="1"/>
  <c r="V123" i="4"/>
  <c r="G123" i="7" s="1"/>
  <c r="H123" i="7" s="1"/>
  <c r="I123" i="7" s="1"/>
  <c r="V102" i="4"/>
  <c r="G102" i="7" s="1"/>
  <c r="H102" i="7" s="1"/>
  <c r="I102" i="7" s="1"/>
  <c r="V38" i="4"/>
  <c r="G38" i="7" s="1"/>
  <c r="H38" i="7" s="1"/>
  <c r="I38" i="7" s="1"/>
  <c r="V113" i="4"/>
  <c r="G113" i="7" s="1"/>
  <c r="H113" i="7" s="1"/>
  <c r="I113" i="7" s="1"/>
  <c r="V49" i="4"/>
  <c r="G49" i="7" s="1"/>
  <c r="H49" i="7" s="1"/>
  <c r="I49" i="7" s="1"/>
  <c r="V130" i="4"/>
  <c r="G130" i="7" s="1"/>
  <c r="H130" i="7" s="1"/>
  <c r="I130" i="7" s="1"/>
  <c r="Y124" i="4"/>
  <c r="Y11" i="4"/>
  <c r="Y55" i="4"/>
  <c r="Y77" i="4"/>
  <c r="Y20" i="4"/>
  <c r="Y16" i="4"/>
  <c r="Y31" i="4"/>
  <c r="Y76" i="4"/>
  <c r="Y120" i="4"/>
  <c r="Y93" i="4"/>
  <c r="Y100" i="4"/>
  <c r="Y137" i="4"/>
  <c r="Y9" i="4"/>
  <c r="Y109" i="4"/>
  <c r="Y78" i="4"/>
  <c r="Y48" i="4"/>
  <c r="Y74" i="4"/>
  <c r="J297" i="4" l="1"/>
  <c r="G189" i="7"/>
  <c r="H189" i="7" s="1"/>
  <c r="I189" i="7" s="1"/>
  <c r="T149" i="4"/>
  <c r="Y8" i="4"/>
  <c r="V149" i="4"/>
  <c r="Y58" i="4"/>
  <c r="G207" i="7"/>
  <c r="H207" i="7" s="1"/>
  <c r="I207" i="7" s="1"/>
  <c r="G204" i="7"/>
  <c r="H204" i="7" s="1"/>
  <c r="I204" i="7" s="1"/>
  <c r="J204" i="7" s="1"/>
  <c r="G290" i="7"/>
  <c r="H290" i="7" s="1"/>
  <c r="I290" i="7" s="1"/>
  <c r="G216" i="7"/>
  <c r="H216" i="7" s="1"/>
  <c r="I216" i="7" s="1"/>
  <c r="J216" i="7" s="1"/>
  <c r="Y21" i="4"/>
  <c r="Y39" i="4"/>
  <c r="Y30" i="4"/>
  <c r="J75" i="7"/>
  <c r="Y32" i="4"/>
  <c r="Y138" i="4"/>
  <c r="Y73" i="4"/>
  <c r="Y104" i="4"/>
  <c r="G183" i="7"/>
  <c r="H183" i="7" s="1"/>
  <c r="I183" i="7" s="1"/>
  <c r="Y54" i="4"/>
  <c r="Y19" i="4"/>
  <c r="G253" i="7"/>
  <c r="H253" i="7" s="1"/>
  <c r="I253" i="7" s="1"/>
  <c r="L253" i="7" s="1"/>
  <c r="M253" i="7" s="1"/>
  <c r="G231" i="7"/>
  <c r="H231" i="7" s="1"/>
  <c r="I231" i="7" s="1"/>
  <c r="Y69" i="4"/>
  <c r="G171" i="7"/>
  <c r="H171" i="7" s="1"/>
  <c r="I171" i="7" s="1"/>
  <c r="L171" i="7" s="1"/>
  <c r="M171" i="7" s="1"/>
  <c r="G284" i="7"/>
  <c r="H284" i="7" s="1"/>
  <c r="I284" i="7" s="1"/>
  <c r="J284" i="7" s="1"/>
  <c r="G176" i="7"/>
  <c r="H176" i="7" s="1"/>
  <c r="I176" i="7" s="1"/>
  <c r="G195" i="7"/>
  <c r="H195" i="7" s="1"/>
  <c r="I195" i="7" s="1"/>
  <c r="L195" i="7" s="1"/>
  <c r="M195" i="7" s="1"/>
  <c r="J147" i="7"/>
  <c r="L147" i="7"/>
  <c r="M147" i="7" s="1"/>
  <c r="Y50" i="4"/>
  <c r="G280" i="7"/>
  <c r="H280" i="7" s="1"/>
  <c r="I280" i="7" s="1"/>
  <c r="J280" i="7" s="1"/>
  <c r="G160" i="7"/>
  <c r="H160" i="7" s="1"/>
  <c r="I160" i="7" s="1"/>
  <c r="L160" i="7" s="1"/>
  <c r="M160" i="7" s="1"/>
  <c r="G158" i="7"/>
  <c r="H158" i="7" s="1"/>
  <c r="I158" i="7" s="1"/>
  <c r="J158" i="7" s="1"/>
  <c r="G217" i="7"/>
  <c r="H217" i="7" s="1"/>
  <c r="I217" i="7" s="1"/>
  <c r="G211" i="7"/>
  <c r="H211" i="7" s="1"/>
  <c r="I211" i="7" s="1"/>
  <c r="J211" i="7" s="1"/>
  <c r="G260" i="7"/>
  <c r="H260" i="7" s="1"/>
  <c r="I260" i="7" s="1"/>
  <c r="J260" i="7" s="1"/>
  <c r="G161" i="7"/>
  <c r="H161" i="7" s="1"/>
  <c r="I161" i="7" s="1"/>
  <c r="J161" i="7" s="1"/>
  <c r="L106" i="7"/>
  <c r="J106" i="7"/>
  <c r="L30" i="7"/>
  <c r="M30" i="7" s="1"/>
  <c r="J30" i="7"/>
  <c r="Y65" i="4"/>
  <c r="Y24" i="4"/>
  <c r="Y101" i="4"/>
  <c r="Y66" i="4"/>
  <c r="Y25" i="4"/>
  <c r="Y45" i="4"/>
  <c r="Y38" i="4"/>
  <c r="Y95" i="4"/>
  <c r="Y33" i="4"/>
  <c r="Y115" i="4"/>
  <c r="Y141" i="4"/>
  <c r="Y53" i="4"/>
  <c r="W79" i="4"/>
  <c r="Y79" i="4" s="1"/>
  <c r="G145" i="7"/>
  <c r="H145" i="7" s="1"/>
  <c r="I145" i="7" s="1"/>
  <c r="Y89" i="4"/>
  <c r="Y96" i="4"/>
  <c r="Y36" i="4"/>
  <c r="Y99" i="4"/>
  <c r="Y139" i="4"/>
  <c r="G18" i="7"/>
  <c r="H18" i="7" s="1"/>
  <c r="I18" i="7" s="1"/>
  <c r="L18" i="7" s="1"/>
  <c r="G251" i="7"/>
  <c r="H251" i="7" s="1"/>
  <c r="I251" i="7" s="1"/>
  <c r="G240" i="7"/>
  <c r="H240" i="7" s="1"/>
  <c r="I240" i="7" s="1"/>
  <c r="L240" i="7" s="1"/>
  <c r="M240" i="7" s="1"/>
  <c r="Y121" i="4"/>
  <c r="G283" i="7"/>
  <c r="H283" i="7" s="1"/>
  <c r="I283" i="7" s="1"/>
  <c r="L283" i="7" s="1"/>
  <c r="M283" i="7" s="1"/>
  <c r="Y34" i="4"/>
  <c r="G50" i="7"/>
  <c r="H50" i="7" s="1"/>
  <c r="I50" i="7" s="1"/>
  <c r="G163" i="7"/>
  <c r="H163" i="7" s="1"/>
  <c r="I163" i="7" s="1"/>
  <c r="L163" i="7" s="1"/>
  <c r="M163" i="7" s="1"/>
  <c r="G194" i="7"/>
  <c r="H194" i="7" s="1"/>
  <c r="I194" i="7" s="1"/>
  <c r="J194" i="7" s="1"/>
  <c r="Y134" i="4"/>
  <c r="Y108" i="4"/>
  <c r="G190" i="7"/>
  <c r="H190" i="7" s="1"/>
  <c r="I190" i="7" s="1"/>
  <c r="J190" i="7" s="1"/>
  <c r="G215" i="7"/>
  <c r="H215" i="7" s="1"/>
  <c r="I215" i="7" s="1"/>
  <c r="L215" i="7" s="1"/>
  <c r="M215" i="7" s="1"/>
  <c r="G188" i="7"/>
  <c r="H188" i="7" s="1"/>
  <c r="I188" i="7" s="1"/>
  <c r="L102" i="7"/>
  <c r="J102" i="7"/>
  <c r="L177" i="7"/>
  <c r="M177" i="7" s="1"/>
  <c r="J177" i="7"/>
  <c r="L295" i="7"/>
  <c r="M295" i="7" s="1"/>
  <c r="J295" i="7"/>
  <c r="L174" i="7"/>
  <c r="M174" i="7" s="1"/>
  <c r="J174" i="7"/>
  <c r="L281" i="7"/>
  <c r="M281" i="7" s="1"/>
  <c r="J281" i="7"/>
  <c r="J220" i="7"/>
  <c r="L220" i="7"/>
  <c r="M220" i="7" s="1"/>
  <c r="L209" i="7"/>
  <c r="M209" i="7" s="1"/>
  <c r="J209" i="7"/>
  <c r="L146" i="7"/>
  <c r="J146" i="7"/>
  <c r="J218" i="7"/>
  <c r="L218" i="7"/>
  <c r="M218" i="7" s="1"/>
  <c r="L239" i="7"/>
  <c r="M239" i="7" s="1"/>
  <c r="J239" i="7"/>
  <c r="L199" i="7"/>
  <c r="M199" i="7" s="1"/>
  <c r="J199" i="7"/>
  <c r="L114" i="7"/>
  <c r="J114" i="7"/>
  <c r="L263" i="7"/>
  <c r="M263" i="7" s="1"/>
  <c r="J263" i="7"/>
  <c r="L279" i="7"/>
  <c r="M279" i="7" s="1"/>
  <c r="J279" i="7"/>
  <c r="L219" i="7"/>
  <c r="M219" i="7" s="1"/>
  <c r="J219" i="7"/>
  <c r="J277" i="7"/>
  <c r="L277" i="7"/>
  <c r="M277" i="7" s="1"/>
  <c r="L276" i="7"/>
  <c r="M276" i="7" s="1"/>
  <c r="J276" i="7"/>
  <c r="L213" i="7"/>
  <c r="M213" i="7" s="1"/>
  <c r="J213" i="7"/>
  <c r="L259" i="7"/>
  <c r="M259" i="7" s="1"/>
  <c r="J259" i="7"/>
  <c r="J278" i="7"/>
  <c r="L278" i="7"/>
  <c r="M278" i="7" s="1"/>
  <c r="L223" i="7"/>
  <c r="M223" i="7" s="1"/>
  <c r="J223" i="7"/>
  <c r="J264" i="7"/>
  <c r="L264" i="7"/>
  <c r="M264" i="7" s="1"/>
  <c r="L271" i="7"/>
  <c r="M271" i="7" s="1"/>
  <c r="J271" i="7"/>
  <c r="L97" i="7"/>
  <c r="J97" i="7"/>
  <c r="L117" i="7"/>
  <c r="J117" i="7"/>
  <c r="L178" i="7"/>
  <c r="M178" i="7" s="1"/>
  <c r="J178" i="7"/>
  <c r="L181" i="7"/>
  <c r="M181" i="7" s="1"/>
  <c r="J181" i="7"/>
  <c r="L133" i="7"/>
  <c r="J133" i="7"/>
  <c r="L175" i="7"/>
  <c r="M175" i="7" s="1"/>
  <c r="J175" i="7"/>
  <c r="J258" i="7"/>
  <c r="L258" i="7"/>
  <c r="M258" i="7" s="1"/>
  <c r="J91" i="7"/>
  <c r="L91" i="7"/>
  <c r="L200" i="7"/>
  <c r="J200" i="7"/>
  <c r="L275" i="7"/>
  <c r="M275" i="7" s="1"/>
  <c r="J275" i="7"/>
  <c r="J238" i="7"/>
  <c r="L238" i="7"/>
  <c r="M238" i="7" s="1"/>
  <c r="L113" i="7"/>
  <c r="J113" i="7"/>
  <c r="J232" i="7"/>
  <c r="L232" i="7"/>
  <c r="M232" i="7" s="1"/>
  <c r="L288" i="7"/>
  <c r="M288" i="7" s="1"/>
  <c r="J288" i="7"/>
  <c r="L85" i="7"/>
  <c r="J85" i="7"/>
  <c r="L212" i="7"/>
  <c r="M212" i="7" s="1"/>
  <c r="J212" i="7"/>
  <c r="L294" i="7"/>
  <c r="M294" i="7" s="1"/>
  <c r="J294" i="7"/>
  <c r="L249" i="7"/>
  <c r="M249" i="7" s="1"/>
  <c r="J249" i="7"/>
  <c r="J274" i="7"/>
  <c r="L274" i="7"/>
  <c r="M274" i="7" s="1"/>
  <c r="L197" i="7"/>
  <c r="M197" i="7" s="1"/>
  <c r="J197" i="7"/>
  <c r="J270" i="7"/>
  <c r="L270" i="7"/>
  <c r="M270" i="7" s="1"/>
  <c r="J198" i="7"/>
  <c r="L198" i="7"/>
  <c r="M198" i="7" s="1"/>
  <c r="J170" i="7"/>
  <c r="L170" i="7"/>
  <c r="M170" i="7" s="1"/>
  <c r="J162" i="7"/>
  <c r="L162" i="7"/>
  <c r="M162" i="7" s="1"/>
  <c r="L208" i="7"/>
  <c r="M208" i="7" s="1"/>
  <c r="J208" i="7"/>
  <c r="L228" i="7"/>
  <c r="M228" i="7" s="1"/>
  <c r="J228" i="7"/>
  <c r="L210" i="7"/>
  <c r="M210" i="7" s="1"/>
  <c r="J210" i="7"/>
  <c r="J293" i="7"/>
  <c r="L293" i="7"/>
  <c r="M293" i="7" s="1"/>
  <c r="L98" i="7"/>
  <c r="J98" i="7"/>
  <c r="L196" i="7"/>
  <c r="M196" i="7" s="1"/>
  <c r="J196" i="7"/>
  <c r="L203" i="7"/>
  <c r="M203" i="7" s="1"/>
  <c r="J203" i="7"/>
  <c r="L211" i="7"/>
  <c r="M211" i="7" s="1"/>
  <c r="W143" i="4"/>
  <c r="G291" i="7" s="1"/>
  <c r="H291" i="7" s="1"/>
  <c r="I291" i="7" s="1"/>
  <c r="W114" i="4"/>
  <c r="G262" i="7" s="1"/>
  <c r="H262" i="7" s="1"/>
  <c r="I262" i="7" s="1"/>
  <c r="J33" i="7"/>
  <c r="L33" i="7"/>
  <c r="L34" i="7"/>
  <c r="J34" i="7"/>
  <c r="L193" i="7"/>
  <c r="M193" i="7" s="1"/>
  <c r="J193" i="7"/>
  <c r="W86" i="4"/>
  <c r="G234" i="7" s="1"/>
  <c r="H234" i="7" s="1"/>
  <c r="I234" i="7" s="1"/>
  <c r="L268" i="7"/>
  <c r="M268" i="7" s="1"/>
  <c r="J268" i="7"/>
  <c r="L176" i="7"/>
  <c r="M176" i="7" s="1"/>
  <c r="J176" i="7"/>
  <c r="L53" i="7"/>
  <c r="J53" i="7"/>
  <c r="L244" i="7"/>
  <c r="M244" i="7" s="1"/>
  <c r="J244" i="7"/>
  <c r="L269" i="7"/>
  <c r="M269" i="7" s="1"/>
  <c r="J269" i="7"/>
  <c r="M109" i="7"/>
  <c r="M23" i="7"/>
  <c r="L145" i="7"/>
  <c r="J145" i="7"/>
  <c r="M39" i="7"/>
  <c r="M25" i="7"/>
  <c r="L237" i="7"/>
  <c r="M237" i="7" s="1"/>
  <c r="J237" i="7"/>
  <c r="J214" i="7"/>
  <c r="L214" i="7"/>
  <c r="M214" i="7" s="1"/>
  <c r="J272" i="7"/>
  <c r="L272" i="7"/>
  <c r="M272" i="7" s="1"/>
  <c r="M11" i="7"/>
  <c r="M90" i="7"/>
  <c r="M135" i="7"/>
  <c r="M141" i="7"/>
  <c r="M122" i="7"/>
  <c r="M93" i="7"/>
  <c r="M15" i="7"/>
  <c r="M144" i="7"/>
  <c r="Y131" i="4"/>
  <c r="J38" i="7"/>
  <c r="L38" i="7"/>
  <c r="J18" i="7"/>
  <c r="L69" i="7"/>
  <c r="J69" i="7"/>
  <c r="L217" i="7"/>
  <c r="M217" i="7" s="1"/>
  <c r="J217" i="7"/>
  <c r="L183" i="7"/>
  <c r="M183" i="7" s="1"/>
  <c r="J183" i="7"/>
  <c r="J182" i="7"/>
  <c r="L182" i="7"/>
  <c r="M182" i="7" s="1"/>
  <c r="L251" i="7"/>
  <c r="M251" i="7" s="1"/>
  <c r="J251" i="7"/>
  <c r="J186" i="7"/>
  <c r="L186" i="7"/>
  <c r="M186" i="7" s="1"/>
  <c r="L207" i="7"/>
  <c r="M207" i="7" s="1"/>
  <c r="J207" i="7"/>
  <c r="M31" i="7"/>
  <c r="J283" i="7"/>
  <c r="L224" i="7"/>
  <c r="M224" i="7" s="1"/>
  <c r="J224" i="7"/>
  <c r="L287" i="7"/>
  <c r="M287" i="7" s="1"/>
  <c r="J287" i="7"/>
  <c r="L118" i="7"/>
  <c r="J118" i="7"/>
  <c r="L21" i="7"/>
  <c r="J21" i="7"/>
  <c r="J222" i="7"/>
  <c r="L222" i="7"/>
  <c r="M222" i="7" s="1"/>
  <c r="L164" i="7"/>
  <c r="M164" i="7" s="1"/>
  <c r="J164" i="7"/>
  <c r="J290" i="7"/>
  <c r="L290" i="7"/>
  <c r="M290" i="7" s="1"/>
  <c r="J248" i="7"/>
  <c r="L248" i="7"/>
  <c r="M248" i="7" s="1"/>
  <c r="Y72" i="4"/>
  <c r="M74" i="7"/>
  <c r="L179" i="7"/>
  <c r="M179" i="7" s="1"/>
  <c r="J179" i="7"/>
  <c r="L247" i="7"/>
  <c r="M247" i="7" s="1"/>
  <c r="J247" i="7"/>
  <c r="M88" i="7"/>
  <c r="L66" i="7"/>
  <c r="J66" i="7"/>
  <c r="M59" i="7"/>
  <c r="M92" i="7"/>
  <c r="M63" i="7"/>
  <c r="L235" i="7"/>
  <c r="M235" i="7" s="1"/>
  <c r="J235" i="7"/>
  <c r="L165" i="7"/>
  <c r="M165" i="7" s="1"/>
  <c r="J165" i="7"/>
  <c r="M40" i="7"/>
  <c r="M32" i="7"/>
  <c r="M79" i="7"/>
  <c r="M99" i="7"/>
  <c r="M48" i="7"/>
  <c r="Y128" i="4"/>
  <c r="M46" i="7"/>
  <c r="M80" i="7"/>
  <c r="M29" i="7"/>
  <c r="Y126" i="4"/>
  <c r="Y49" i="4"/>
  <c r="Y140" i="4"/>
  <c r="Y80" i="4"/>
  <c r="Y22" i="4"/>
  <c r="L243" i="7"/>
  <c r="M243" i="7" s="1"/>
  <c r="J243" i="7"/>
  <c r="Y110" i="4"/>
  <c r="M136" i="7"/>
  <c r="Y129" i="4"/>
  <c r="Y118" i="4"/>
  <c r="J50" i="7"/>
  <c r="L50" i="7"/>
  <c r="W117" i="4"/>
  <c r="G265" i="7" s="1"/>
  <c r="H265" i="7" s="1"/>
  <c r="I265" i="7" s="1"/>
  <c r="J241" i="7"/>
  <c r="L241" i="7"/>
  <c r="M241" i="7" s="1"/>
  <c r="L252" i="7"/>
  <c r="M252" i="7" s="1"/>
  <c r="J252" i="7"/>
  <c r="M103" i="7"/>
  <c r="L101" i="7"/>
  <c r="J101" i="7"/>
  <c r="J172" i="7"/>
  <c r="L172" i="7"/>
  <c r="M172" i="7" s="1"/>
  <c r="J261" i="7"/>
  <c r="L261" i="7"/>
  <c r="M261" i="7" s="1"/>
  <c r="L191" i="7"/>
  <c r="M191" i="7" s="1"/>
  <c r="J191" i="7"/>
  <c r="J256" i="7"/>
  <c r="L256" i="7"/>
  <c r="M256" i="7" s="1"/>
  <c r="J119" i="7"/>
  <c r="L119" i="7"/>
  <c r="J22" i="7"/>
  <c r="L22" i="7"/>
  <c r="J143" i="7"/>
  <c r="L143" i="7"/>
  <c r="L201" i="7"/>
  <c r="M201" i="7" s="1"/>
  <c r="J201" i="7"/>
  <c r="L286" i="7"/>
  <c r="M286" i="7" s="1"/>
  <c r="J286" i="7"/>
  <c r="L189" i="7"/>
  <c r="M189" i="7" s="1"/>
  <c r="J189" i="7"/>
  <c r="J226" i="7"/>
  <c r="L226" i="7"/>
  <c r="M226" i="7" s="1"/>
  <c r="L159" i="7"/>
  <c r="M159" i="7" s="1"/>
  <c r="J159" i="7"/>
  <c r="M100" i="7"/>
  <c r="M45" i="7"/>
  <c r="J81" i="7"/>
  <c r="L81" i="7"/>
  <c r="L70" i="7"/>
  <c r="J70" i="7"/>
  <c r="M27" i="7"/>
  <c r="M139" i="7"/>
  <c r="M83" i="7"/>
  <c r="M78" i="7"/>
  <c r="M116" i="7"/>
  <c r="M77" i="7"/>
  <c r="M26" i="7"/>
  <c r="M16" i="7"/>
  <c r="Y147" i="4"/>
  <c r="M56" i="7"/>
  <c r="L185" i="7"/>
  <c r="M185" i="7" s="1"/>
  <c r="J185" i="7"/>
  <c r="M47" i="7"/>
  <c r="M55" i="7"/>
  <c r="M71" i="7"/>
  <c r="Y64" i="4"/>
  <c r="M96" i="7"/>
  <c r="L233" i="7"/>
  <c r="M233" i="7" s="1"/>
  <c r="J233" i="7"/>
  <c r="J289" i="7"/>
  <c r="L289" i="7"/>
  <c r="M289" i="7" s="1"/>
  <c r="L82" i="7"/>
  <c r="J82" i="7"/>
  <c r="M95" i="7"/>
  <c r="L187" i="7"/>
  <c r="M187" i="7" s="1"/>
  <c r="J187" i="7"/>
  <c r="J202" i="7"/>
  <c r="L202" i="7"/>
  <c r="M202" i="7" s="1"/>
  <c r="L86" i="7"/>
  <c r="J86" i="7"/>
  <c r="J168" i="7"/>
  <c r="L168" i="7"/>
  <c r="M168" i="7" s="1"/>
  <c r="L17" i="7"/>
  <c r="J17" i="7"/>
  <c r="L134" i="7"/>
  <c r="J134" i="7"/>
  <c r="M106" i="7"/>
  <c r="M131" i="7"/>
  <c r="L169" i="7"/>
  <c r="M169" i="7" s="1"/>
  <c r="J169" i="7"/>
  <c r="L167" i="7"/>
  <c r="M167" i="7" s="1"/>
  <c r="J167" i="7"/>
  <c r="L216" i="7"/>
  <c r="M216" i="7" s="1"/>
  <c r="J188" i="7"/>
  <c r="L188" i="7"/>
  <c r="M188" i="7" s="1"/>
  <c r="M120" i="7"/>
  <c r="M112" i="7"/>
  <c r="M8" i="7"/>
  <c r="M76" i="7"/>
  <c r="M12" i="7"/>
  <c r="M20" i="7"/>
  <c r="M58" i="7"/>
  <c r="M111" i="7"/>
  <c r="Y85" i="4"/>
  <c r="Y127" i="4"/>
  <c r="Y122" i="4"/>
  <c r="Y62" i="4"/>
  <c r="Y29" i="4"/>
  <c r="Y146" i="4"/>
  <c r="Y102" i="4"/>
  <c r="Y75" i="4"/>
  <c r="L49" i="7"/>
  <c r="J49" i="7"/>
  <c r="J123" i="7"/>
  <c r="L123" i="7"/>
  <c r="L206" i="7"/>
  <c r="M206" i="7" s="1"/>
  <c r="J206" i="7"/>
  <c r="L285" i="7"/>
  <c r="M285" i="7" s="1"/>
  <c r="J285" i="7"/>
  <c r="J184" i="7"/>
  <c r="L184" i="7"/>
  <c r="J225" i="7"/>
  <c r="L225" i="7"/>
  <c r="M225" i="7" s="1"/>
  <c r="J229" i="7"/>
  <c r="L229" i="7"/>
  <c r="M229" i="7" s="1"/>
  <c r="J266" i="7"/>
  <c r="L266" i="7"/>
  <c r="M266" i="7" s="1"/>
  <c r="L37" i="7"/>
  <c r="J37" i="7"/>
  <c r="L180" i="7"/>
  <c r="M180" i="7" s="1"/>
  <c r="J180" i="7"/>
  <c r="H155" i="7"/>
  <c r="J250" i="7"/>
  <c r="L250" i="7"/>
  <c r="M250" i="7" s="1"/>
  <c r="M14" i="7"/>
  <c r="M61" i="7"/>
  <c r="L161" i="7"/>
  <c r="M161" i="7" s="1"/>
  <c r="L129" i="7"/>
  <c r="J129" i="7"/>
  <c r="J163" i="7"/>
  <c r="L157" i="7"/>
  <c r="M157" i="7" s="1"/>
  <c r="J157" i="7"/>
  <c r="L194" i="7"/>
  <c r="M194" i="7" s="1"/>
  <c r="L231" i="7"/>
  <c r="M231" i="7" s="1"/>
  <c r="J231" i="7"/>
  <c r="W97" i="4"/>
  <c r="Y97" i="4" s="1"/>
  <c r="Y123" i="4"/>
  <c r="M104" i="7"/>
  <c r="L173" i="7"/>
  <c r="M173" i="7" s="1"/>
  <c r="J173" i="7"/>
  <c r="J257" i="7"/>
  <c r="L257" i="7"/>
  <c r="M257" i="7" s="1"/>
  <c r="M105" i="7"/>
  <c r="M89" i="7"/>
  <c r="M64" i="7"/>
  <c r="M87" i="7"/>
  <c r="M28" i="7"/>
  <c r="M10" i="7"/>
  <c r="J221" i="7"/>
  <c r="L221" i="7"/>
  <c r="M221" i="7" s="1"/>
  <c r="J166" i="7"/>
  <c r="L166" i="7"/>
  <c r="M166" i="7" s="1"/>
  <c r="J282" i="7"/>
  <c r="L282" i="7"/>
  <c r="M282" i="7" s="1"/>
  <c r="M84" i="7"/>
  <c r="M107" i="7"/>
  <c r="M142" i="7"/>
  <c r="M68" i="7"/>
  <c r="M137" i="7"/>
  <c r="M108" i="7"/>
  <c r="M73" i="7"/>
  <c r="M13" i="7"/>
  <c r="M115" i="7"/>
  <c r="M121" i="7"/>
  <c r="M67" i="7"/>
  <c r="I7" i="7"/>
  <c r="Y14" i="4"/>
  <c r="Y52" i="4"/>
  <c r="Y71" i="4"/>
  <c r="Y27" i="4"/>
  <c r="Y84" i="4"/>
  <c r="L130" i="7"/>
  <c r="J130" i="7"/>
  <c r="Y116" i="4"/>
  <c r="Y133" i="4"/>
  <c r="Y111" i="4"/>
  <c r="Y51" i="4"/>
  <c r="Y113" i="4"/>
  <c r="Y91" i="4"/>
  <c r="Y130" i="4"/>
  <c r="Y86" i="4"/>
  <c r="Y60" i="4"/>
  <c r="Y117" i="4"/>
  <c r="G292" i="7"/>
  <c r="H292" i="7" s="1"/>
  <c r="I292" i="7" s="1"/>
  <c r="G273" i="7"/>
  <c r="H273" i="7" s="1"/>
  <c r="I273" i="7" s="1"/>
  <c r="W82" i="4"/>
  <c r="Y82" i="4" s="1"/>
  <c r="G156" i="7"/>
  <c r="H156" i="7" s="1"/>
  <c r="I156" i="7" s="1"/>
  <c r="G236" i="7"/>
  <c r="H236" i="7" s="1"/>
  <c r="I236" i="7" s="1"/>
  <c r="G255" i="7"/>
  <c r="H255" i="7" s="1"/>
  <c r="I255" i="7" s="1"/>
  <c r="G192" i="7"/>
  <c r="H192" i="7" s="1"/>
  <c r="I192" i="7" s="1"/>
  <c r="M24" i="7"/>
  <c r="M42" i="7"/>
  <c r="M127" i="7"/>
  <c r="M35" i="7"/>
  <c r="M51" i="7"/>
  <c r="G65" i="7"/>
  <c r="H65" i="7" s="1"/>
  <c r="I65" i="7" s="1"/>
  <c r="G54" i="7"/>
  <c r="H54" i="7" s="1"/>
  <c r="I54" i="7" s="1"/>
  <c r="G254" i="7"/>
  <c r="H254" i="7" s="1"/>
  <c r="I254" i="7" s="1"/>
  <c r="G205" i="7"/>
  <c r="H205" i="7" s="1"/>
  <c r="I205" i="7" s="1"/>
  <c r="G242" i="7"/>
  <c r="H242" i="7" s="1"/>
  <c r="I242" i="7" s="1"/>
  <c r="W119" i="4"/>
  <c r="Y119" i="4" s="1"/>
  <c r="M138" i="7"/>
  <c r="W98" i="4"/>
  <c r="Y98" i="4" s="1"/>
  <c r="M94" i="7"/>
  <c r="M126" i="7"/>
  <c r="M125" i="7"/>
  <c r="Y81" i="4"/>
  <c r="Y70" i="4"/>
  <c r="M60" i="7"/>
  <c r="M124" i="7"/>
  <c r="L155" i="4"/>
  <c r="L297" i="4" s="1"/>
  <c r="M41" i="7"/>
  <c r="M128" i="7"/>
  <c r="M9" i="7"/>
  <c r="M132" i="7"/>
  <c r="M44" i="7"/>
  <c r="M110" i="7"/>
  <c r="M75" i="7"/>
  <c r="M19" i="7"/>
  <c r="M62" i="7"/>
  <c r="M72" i="7"/>
  <c r="M140" i="7"/>
  <c r="M43" i="7"/>
  <c r="M57" i="7"/>
  <c r="J195" i="7" l="1"/>
  <c r="L280" i="7"/>
  <c r="M280" i="7" s="1"/>
  <c r="L204" i="7"/>
  <c r="M204" i="7" s="1"/>
  <c r="J215" i="7"/>
  <c r="L158" i="7"/>
  <c r="M158" i="7" s="1"/>
  <c r="W149" i="4"/>
  <c r="J253" i="7"/>
  <c r="L284" i="7"/>
  <c r="M284" i="7" s="1"/>
  <c r="J160" i="7"/>
  <c r="J240" i="7"/>
  <c r="J171" i="7"/>
  <c r="L260" i="7"/>
  <c r="M260" i="7" s="1"/>
  <c r="L190" i="7"/>
  <c r="M190" i="7" s="1"/>
  <c r="Y143" i="4"/>
  <c r="G267" i="7"/>
  <c r="H267" i="7" s="1"/>
  <c r="I267" i="7" s="1"/>
  <c r="G230" i="7"/>
  <c r="H230" i="7" s="1"/>
  <c r="I230" i="7" s="1"/>
  <c r="L230" i="7" s="1"/>
  <c r="M230" i="7" s="1"/>
  <c r="G246" i="7"/>
  <c r="H246" i="7" s="1"/>
  <c r="I246" i="7" s="1"/>
  <c r="J246" i="7" s="1"/>
  <c r="Y114" i="4"/>
  <c r="Y149" i="4" s="1"/>
  <c r="G227" i="7"/>
  <c r="H227" i="7" s="1"/>
  <c r="I227" i="7" s="1"/>
  <c r="L262" i="7"/>
  <c r="M262" i="7" s="1"/>
  <c r="J262" i="7"/>
  <c r="L265" i="7"/>
  <c r="M265" i="7" s="1"/>
  <c r="J265" i="7"/>
  <c r="L65" i="7"/>
  <c r="J65" i="7"/>
  <c r="L192" i="7"/>
  <c r="J192" i="7"/>
  <c r="M130" i="7"/>
  <c r="M86" i="7"/>
  <c r="M81" i="7"/>
  <c r="M143" i="7"/>
  <c r="M66" i="7"/>
  <c r="M118" i="7"/>
  <c r="M91" i="7"/>
  <c r="L254" i="7"/>
  <c r="J254" i="7"/>
  <c r="M49" i="7"/>
  <c r="M17" i="7"/>
  <c r="M69" i="7"/>
  <c r="L291" i="7"/>
  <c r="M291" i="7" s="1"/>
  <c r="J291" i="7"/>
  <c r="M113" i="7"/>
  <c r="M114" i="7"/>
  <c r="M146" i="7"/>
  <c r="J236" i="7"/>
  <c r="L236" i="7"/>
  <c r="J273" i="7"/>
  <c r="L273" i="7"/>
  <c r="H149" i="7"/>
  <c r="I155" i="7"/>
  <c r="M37" i="7"/>
  <c r="M123" i="7"/>
  <c r="M22" i="7"/>
  <c r="M50" i="7"/>
  <c r="M21" i="7"/>
  <c r="M18" i="7"/>
  <c r="M53" i="7"/>
  <c r="M34" i="7"/>
  <c r="M98" i="7"/>
  <c r="L205" i="7"/>
  <c r="J205" i="7"/>
  <c r="M129" i="7"/>
  <c r="G149" i="7"/>
  <c r="M82" i="7"/>
  <c r="M119" i="7"/>
  <c r="M101" i="7"/>
  <c r="M38" i="7"/>
  <c r="M145" i="7"/>
  <c r="L267" i="7"/>
  <c r="M267" i="7" s="1"/>
  <c r="J267" i="7"/>
  <c r="L255" i="7"/>
  <c r="J255" i="7"/>
  <c r="J234" i="7"/>
  <c r="L234" i="7"/>
  <c r="M234" i="7" s="1"/>
  <c r="M117" i="7"/>
  <c r="J242" i="7"/>
  <c r="L242" i="7"/>
  <c r="J54" i="7"/>
  <c r="L54" i="7"/>
  <c r="J156" i="7"/>
  <c r="L156" i="7"/>
  <c r="J292" i="7"/>
  <c r="L292" i="7"/>
  <c r="J7" i="7"/>
  <c r="L7" i="7"/>
  <c r="I149" i="7"/>
  <c r="G245" i="7"/>
  <c r="H245" i="7" s="1"/>
  <c r="I245" i="7" s="1"/>
  <c r="M184" i="7"/>
  <c r="M134" i="7"/>
  <c r="M70" i="7"/>
  <c r="M33" i="7"/>
  <c r="M85" i="7"/>
  <c r="M200" i="7"/>
  <c r="M133" i="7"/>
  <c r="M97" i="7"/>
  <c r="M102" i="7"/>
  <c r="C149" i="3"/>
  <c r="B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149" i="3" s="1"/>
  <c r="C149" i="2"/>
  <c r="B149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J230" i="7" l="1"/>
  <c r="H297" i="7"/>
  <c r="L246" i="7"/>
  <c r="M246" i="7" s="1"/>
  <c r="L227" i="7"/>
  <c r="M227" i="7" s="1"/>
  <c r="J227" i="7"/>
  <c r="D149" i="2"/>
  <c r="F14" i="3"/>
  <c r="K14" i="3"/>
  <c r="F22" i="3"/>
  <c r="K22" i="3"/>
  <c r="F30" i="3"/>
  <c r="K30" i="3"/>
  <c r="F38" i="3"/>
  <c r="K38" i="3"/>
  <c r="F46" i="3"/>
  <c r="K46" i="3"/>
  <c r="K50" i="3"/>
  <c r="F50" i="3"/>
  <c r="F54" i="3"/>
  <c r="K54" i="3"/>
  <c r="K58" i="3"/>
  <c r="F58" i="3"/>
  <c r="F70" i="3"/>
  <c r="K70" i="3"/>
  <c r="F82" i="3"/>
  <c r="K82" i="3"/>
  <c r="F90" i="3"/>
  <c r="K90" i="3"/>
  <c r="F98" i="3"/>
  <c r="K98" i="3"/>
  <c r="K106" i="3"/>
  <c r="F106" i="3"/>
  <c r="F114" i="3"/>
  <c r="K114" i="3"/>
  <c r="M242" i="7"/>
  <c r="M254" i="7"/>
  <c r="F11" i="3"/>
  <c r="K11" i="3"/>
  <c r="K19" i="3"/>
  <c r="F19" i="3"/>
  <c r="K27" i="3"/>
  <c r="F27" i="3"/>
  <c r="K35" i="3"/>
  <c r="F35" i="3"/>
  <c r="K43" i="3"/>
  <c r="F43" i="3"/>
  <c r="K51" i="3"/>
  <c r="F51" i="3"/>
  <c r="K59" i="3"/>
  <c r="F59" i="3"/>
  <c r="K67" i="3"/>
  <c r="F67" i="3"/>
  <c r="F79" i="3"/>
  <c r="K79" i="3"/>
  <c r="F83" i="3"/>
  <c r="K83" i="3"/>
  <c r="F91" i="3"/>
  <c r="K91" i="3"/>
  <c r="F99" i="3"/>
  <c r="K99" i="3"/>
  <c r="K107" i="3"/>
  <c r="F107" i="3"/>
  <c r="F111" i="3"/>
  <c r="K111" i="3"/>
  <c r="F119" i="3"/>
  <c r="K119" i="3"/>
  <c r="F127" i="3"/>
  <c r="K127" i="3"/>
  <c r="F135" i="3"/>
  <c r="K135" i="3"/>
  <c r="F143" i="3"/>
  <c r="K143" i="3"/>
  <c r="J245" i="7"/>
  <c r="L245" i="7"/>
  <c r="M255" i="7"/>
  <c r="F8" i="3"/>
  <c r="K8" i="3"/>
  <c r="F12" i="3"/>
  <c r="K12" i="3"/>
  <c r="K16" i="3"/>
  <c r="F16" i="3"/>
  <c r="F20" i="3"/>
  <c r="K20" i="3"/>
  <c r="K24" i="3"/>
  <c r="F24" i="3"/>
  <c r="F28" i="3"/>
  <c r="K28" i="3"/>
  <c r="K32" i="3"/>
  <c r="F32" i="3"/>
  <c r="F36" i="3"/>
  <c r="K36" i="3"/>
  <c r="K40" i="3"/>
  <c r="F40" i="3"/>
  <c r="F44" i="3"/>
  <c r="K44" i="3"/>
  <c r="K48" i="3"/>
  <c r="F48" i="3"/>
  <c r="F52" i="3"/>
  <c r="K52" i="3"/>
  <c r="K56" i="3"/>
  <c r="F56" i="3"/>
  <c r="F60" i="3"/>
  <c r="K60" i="3"/>
  <c r="K64" i="3"/>
  <c r="F64" i="3"/>
  <c r="F68" i="3"/>
  <c r="K68" i="3"/>
  <c r="F72" i="3"/>
  <c r="K72" i="3"/>
  <c r="F76" i="3"/>
  <c r="K76" i="3"/>
  <c r="F80" i="3"/>
  <c r="K80" i="3"/>
  <c r="F84" i="3"/>
  <c r="K84" i="3"/>
  <c r="F88" i="3"/>
  <c r="K88" i="3"/>
  <c r="F92" i="3"/>
  <c r="K92" i="3"/>
  <c r="F96" i="3"/>
  <c r="K96" i="3"/>
  <c r="F100" i="3"/>
  <c r="K100" i="3"/>
  <c r="F104" i="3"/>
  <c r="K104" i="3"/>
  <c r="F108" i="3"/>
  <c r="K108" i="3"/>
  <c r="K112" i="3"/>
  <c r="F112" i="3"/>
  <c r="F116" i="3"/>
  <c r="K116" i="3"/>
  <c r="K120" i="3"/>
  <c r="F120" i="3"/>
  <c r="F124" i="3"/>
  <c r="K124" i="3"/>
  <c r="K128" i="3"/>
  <c r="F128" i="3"/>
  <c r="F132" i="3"/>
  <c r="K132" i="3"/>
  <c r="K136" i="3"/>
  <c r="F136" i="3"/>
  <c r="F140" i="3"/>
  <c r="K140" i="3"/>
  <c r="K144" i="3"/>
  <c r="F144" i="3"/>
  <c r="F148" i="3"/>
  <c r="K148" i="3"/>
  <c r="M7" i="7"/>
  <c r="L149" i="7"/>
  <c r="M156" i="7"/>
  <c r="M54" i="7"/>
  <c r="M205" i="7"/>
  <c r="F10" i="3"/>
  <c r="K10" i="3"/>
  <c r="K18" i="3"/>
  <c r="F18" i="3"/>
  <c r="K26" i="3"/>
  <c r="F26" i="3"/>
  <c r="K34" i="3"/>
  <c r="F34" i="3"/>
  <c r="K42" i="3"/>
  <c r="F42" i="3"/>
  <c r="F62" i="3"/>
  <c r="K62" i="3"/>
  <c r="F66" i="3"/>
  <c r="K66" i="3"/>
  <c r="F74" i="3"/>
  <c r="K74" i="3"/>
  <c r="K78" i="3"/>
  <c r="F78" i="3"/>
  <c r="F86" i="3"/>
  <c r="K86" i="3"/>
  <c r="F94" i="3"/>
  <c r="K94" i="3"/>
  <c r="K102" i="3"/>
  <c r="F102" i="3"/>
  <c r="F110" i="3"/>
  <c r="K110" i="3"/>
  <c r="K118" i="3"/>
  <c r="F118" i="3"/>
  <c r="F122" i="3"/>
  <c r="K122" i="3"/>
  <c r="K126" i="3"/>
  <c r="F126" i="3"/>
  <c r="F130" i="3"/>
  <c r="K130" i="3"/>
  <c r="K134" i="3"/>
  <c r="F134" i="3"/>
  <c r="F138" i="3"/>
  <c r="K138" i="3"/>
  <c r="K142" i="3"/>
  <c r="F142" i="3"/>
  <c r="F146" i="3"/>
  <c r="K146" i="3"/>
  <c r="M292" i="7"/>
  <c r="F7" i="3"/>
  <c r="K15" i="3"/>
  <c r="F15" i="3"/>
  <c r="K23" i="3"/>
  <c r="F23" i="3"/>
  <c r="K31" i="3"/>
  <c r="F31" i="3"/>
  <c r="K39" i="3"/>
  <c r="F39" i="3"/>
  <c r="K47" i="3"/>
  <c r="F47" i="3"/>
  <c r="K55" i="3"/>
  <c r="F55" i="3"/>
  <c r="K63" i="3"/>
  <c r="F63" i="3"/>
  <c r="F71" i="3"/>
  <c r="K71" i="3"/>
  <c r="F75" i="3"/>
  <c r="K75" i="3"/>
  <c r="K87" i="3"/>
  <c r="F87" i="3"/>
  <c r="F95" i="3"/>
  <c r="K95" i="3"/>
  <c r="K103" i="3"/>
  <c r="F103" i="3"/>
  <c r="F115" i="3"/>
  <c r="K115" i="3"/>
  <c r="K123" i="3"/>
  <c r="F123" i="3"/>
  <c r="K131" i="3"/>
  <c r="F131" i="3"/>
  <c r="K139" i="3"/>
  <c r="F139" i="3"/>
  <c r="K147" i="3"/>
  <c r="F147" i="3"/>
  <c r="M273" i="7"/>
  <c r="M65" i="7"/>
  <c r="F9" i="3"/>
  <c r="K9" i="3"/>
  <c r="F13" i="3"/>
  <c r="K13" i="3"/>
  <c r="K17" i="3"/>
  <c r="F17" i="3"/>
  <c r="F21" i="3"/>
  <c r="K21" i="3"/>
  <c r="K25" i="3"/>
  <c r="F25" i="3"/>
  <c r="F29" i="3"/>
  <c r="K29" i="3"/>
  <c r="K33" i="3"/>
  <c r="F33" i="3"/>
  <c r="F37" i="3"/>
  <c r="K37" i="3"/>
  <c r="K41" i="3"/>
  <c r="F41" i="3"/>
  <c r="F45" i="3"/>
  <c r="K45" i="3"/>
  <c r="K49" i="3"/>
  <c r="F49" i="3"/>
  <c r="F53" i="3"/>
  <c r="K53" i="3"/>
  <c r="K57" i="3"/>
  <c r="F57" i="3"/>
  <c r="F61" i="3"/>
  <c r="K61" i="3"/>
  <c r="K65" i="3"/>
  <c r="F65" i="3"/>
  <c r="K69" i="3"/>
  <c r="F69" i="3"/>
  <c r="F73" i="3"/>
  <c r="K73" i="3"/>
  <c r="F77" i="3"/>
  <c r="K77" i="3"/>
  <c r="K81" i="3"/>
  <c r="F81" i="3"/>
  <c r="K85" i="3"/>
  <c r="F85" i="3"/>
  <c r="K89" i="3"/>
  <c r="F89" i="3"/>
  <c r="F93" i="3"/>
  <c r="K93" i="3"/>
  <c r="F97" i="3"/>
  <c r="K97" i="3"/>
  <c r="K101" i="3"/>
  <c r="F101" i="3"/>
  <c r="K105" i="3"/>
  <c r="F105" i="3"/>
  <c r="F109" i="3"/>
  <c r="K109" i="3"/>
  <c r="F113" i="3"/>
  <c r="K113" i="3"/>
  <c r="F117" i="3"/>
  <c r="K117" i="3"/>
  <c r="F121" i="3"/>
  <c r="K121" i="3"/>
  <c r="F125" i="3"/>
  <c r="K125" i="3"/>
  <c r="F129" i="3"/>
  <c r="K129" i="3"/>
  <c r="F133" i="3"/>
  <c r="K133" i="3"/>
  <c r="F137" i="3"/>
  <c r="K137" i="3"/>
  <c r="F141" i="3"/>
  <c r="K141" i="3"/>
  <c r="F145" i="3"/>
  <c r="K145" i="3"/>
  <c r="J149" i="7"/>
  <c r="G297" i="7"/>
  <c r="L155" i="7"/>
  <c r="J155" i="7"/>
  <c r="I297" i="7"/>
  <c r="M236" i="7"/>
  <c r="M192" i="7"/>
  <c r="C149" i="1"/>
  <c r="B149" i="1"/>
  <c r="H306" i="7"/>
  <c r="I306" i="7" s="1"/>
  <c r="H307" i="7"/>
  <c r="I307" i="7" s="1"/>
  <c r="H310" i="7"/>
  <c r="I310" i="7" s="1"/>
  <c r="H311" i="7"/>
  <c r="I311" i="7" s="1"/>
  <c r="H314" i="7"/>
  <c r="I314" i="7" s="1"/>
  <c r="H315" i="7"/>
  <c r="I315" i="7" s="1"/>
  <c r="H318" i="7"/>
  <c r="I318" i="7" s="1"/>
  <c r="H319" i="7"/>
  <c r="I319" i="7" s="1"/>
  <c r="H322" i="7"/>
  <c r="I322" i="7" s="1"/>
  <c r="H323" i="7"/>
  <c r="I323" i="7" s="1"/>
  <c r="H326" i="7"/>
  <c r="I326" i="7" s="1"/>
  <c r="H327" i="7"/>
  <c r="I327" i="7" s="1"/>
  <c r="H330" i="7"/>
  <c r="I330" i="7" s="1"/>
  <c r="H331" i="7"/>
  <c r="I331" i="7" s="1"/>
  <c r="H334" i="7"/>
  <c r="I334" i="7" s="1"/>
  <c r="H335" i="7"/>
  <c r="I335" i="7" s="1"/>
  <c r="H338" i="7"/>
  <c r="I338" i="7" s="1"/>
  <c r="H339" i="7"/>
  <c r="I339" i="7" s="1"/>
  <c r="H342" i="7"/>
  <c r="I342" i="7" s="1"/>
  <c r="H343" i="7"/>
  <c r="I343" i="7" s="1"/>
  <c r="H346" i="7"/>
  <c r="I346" i="7" s="1"/>
  <c r="H347" i="7"/>
  <c r="I347" i="7" s="1"/>
  <c r="H350" i="7"/>
  <c r="I350" i="7" s="1"/>
  <c r="H351" i="7"/>
  <c r="I351" i="7" s="1"/>
  <c r="H354" i="7"/>
  <c r="I354" i="7" s="1"/>
  <c r="H355" i="7"/>
  <c r="I355" i="7" s="1"/>
  <c r="H358" i="7"/>
  <c r="I358" i="7" s="1"/>
  <c r="H359" i="7"/>
  <c r="I359" i="7" s="1"/>
  <c r="H362" i="7"/>
  <c r="I362" i="7" s="1"/>
  <c r="H363" i="7"/>
  <c r="I363" i="7" s="1"/>
  <c r="H366" i="7"/>
  <c r="I366" i="7" s="1"/>
  <c r="H367" i="7"/>
  <c r="I367" i="7" s="1"/>
  <c r="H370" i="7"/>
  <c r="I370" i="7" s="1"/>
  <c r="H371" i="7"/>
  <c r="I371" i="7" s="1"/>
  <c r="H374" i="7"/>
  <c r="I374" i="7" s="1"/>
  <c r="H375" i="7"/>
  <c r="I375" i="7" s="1"/>
  <c r="H378" i="7"/>
  <c r="I378" i="7" s="1"/>
  <c r="H379" i="7"/>
  <c r="I379" i="7" s="1"/>
  <c r="H382" i="7"/>
  <c r="I382" i="7" s="1"/>
  <c r="H383" i="7"/>
  <c r="I383" i="7" s="1"/>
  <c r="H386" i="7"/>
  <c r="I386" i="7" s="1"/>
  <c r="H387" i="7"/>
  <c r="I387" i="7" s="1"/>
  <c r="H390" i="7"/>
  <c r="I390" i="7" s="1"/>
  <c r="H391" i="7"/>
  <c r="I391" i="7" s="1"/>
  <c r="H394" i="7"/>
  <c r="I394" i="7" s="1"/>
  <c r="H395" i="7"/>
  <c r="I395" i="7" s="1"/>
  <c r="H398" i="7"/>
  <c r="I398" i="7" s="1"/>
  <c r="H399" i="7"/>
  <c r="I399" i="7" s="1"/>
  <c r="H402" i="7"/>
  <c r="I402" i="7" s="1"/>
  <c r="H403" i="7"/>
  <c r="I403" i="7" s="1"/>
  <c r="H406" i="7"/>
  <c r="I406" i="7" s="1"/>
  <c r="H407" i="7"/>
  <c r="I407" i="7" s="1"/>
  <c r="H410" i="7"/>
  <c r="I410" i="7" s="1"/>
  <c r="H411" i="7"/>
  <c r="I411" i="7" s="1"/>
  <c r="H414" i="7"/>
  <c r="I414" i="7" s="1"/>
  <c r="H415" i="7"/>
  <c r="I415" i="7" s="1"/>
  <c r="H418" i="7"/>
  <c r="I418" i="7" s="1"/>
  <c r="H419" i="7"/>
  <c r="I419" i="7" s="1"/>
  <c r="H422" i="7"/>
  <c r="I422" i="7" s="1"/>
  <c r="H423" i="7"/>
  <c r="I423" i="7" s="1"/>
  <c r="H426" i="7"/>
  <c r="I426" i="7" s="1"/>
  <c r="H427" i="7"/>
  <c r="I427" i="7" s="1"/>
  <c r="H430" i="7"/>
  <c r="I430" i="7" s="1"/>
  <c r="H431" i="7"/>
  <c r="I431" i="7" s="1"/>
  <c r="H434" i="7"/>
  <c r="I434" i="7" s="1"/>
  <c r="H435" i="7"/>
  <c r="I435" i="7" s="1"/>
  <c r="H438" i="7"/>
  <c r="I438" i="7" s="1"/>
  <c r="H439" i="7"/>
  <c r="I439" i="7" s="1"/>
  <c r="H442" i="7"/>
  <c r="I442" i="7" s="1"/>
  <c r="H443" i="7"/>
  <c r="I443" i="7" s="1"/>
  <c r="D8" i="1"/>
  <c r="H304" i="7" s="1"/>
  <c r="I304" i="7" s="1"/>
  <c r="D9" i="1"/>
  <c r="H305" i="7" s="1"/>
  <c r="I305" i="7" s="1"/>
  <c r="D10" i="1"/>
  <c r="D11" i="1"/>
  <c r="D12" i="1"/>
  <c r="H308" i="7" s="1"/>
  <c r="I308" i="7" s="1"/>
  <c r="D13" i="1"/>
  <c r="H309" i="7" s="1"/>
  <c r="I309" i="7" s="1"/>
  <c r="D14" i="1"/>
  <c r="D15" i="1"/>
  <c r="D16" i="1"/>
  <c r="H312" i="7" s="1"/>
  <c r="I312" i="7" s="1"/>
  <c r="D17" i="1"/>
  <c r="H313" i="7" s="1"/>
  <c r="I313" i="7" s="1"/>
  <c r="D18" i="1"/>
  <c r="D19" i="1"/>
  <c r="D20" i="1"/>
  <c r="H316" i="7" s="1"/>
  <c r="I316" i="7" s="1"/>
  <c r="D21" i="1"/>
  <c r="H317" i="7" s="1"/>
  <c r="I317" i="7" s="1"/>
  <c r="D22" i="1"/>
  <c r="D23" i="1"/>
  <c r="D24" i="1"/>
  <c r="H320" i="7" s="1"/>
  <c r="I320" i="7" s="1"/>
  <c r="D25" i="1"/>
  <c r="H321" i="7" s="1"/>
  <c r="I321" i="7" s="1"/>
  <c r="D26" i="1"/>
  <c r="D27" i="1"/>
  <c r="D28" i="1"/>
  <c r="H324" i="7" s="1"/>
  <c r="I324" i="7" s="1"/>
  <c r="D29" i="1"/>
  <c r="H325" i="7" s="1"/>
  <c r="I325" i="7" s="1"/>
  <c r="D30" i="1"/>
  <c r="D31" i="1"/>
  <c r="D32" i="1"/>
  <c r="H328" i="7" s="1"/>
  <c r="I328" i="7" s="1"/>
  <c r="D33" i="1"/>
  <c r="H329" i="7" s="1"/>
  <c r="I329" i="7" s="1"/>
  <c r="D34" i="1"/>
  <c r="D35" i="1"/>
  <c r="D36" i="1"/>
  <c r="H332" i="7" s="1"/>
  <c r="I332" i="7" s="1"/>
  <c r="D37" i="1"/>
  <c r="H333" i="7" s="1"/>
  <c r="I333" i="7" s="1"/>
  <c r="D38" i="1"/>
  <c r="D39" i="1"/>
  <c r="D40" i="1"/>
  <c r="H336" i="7" s="1"/>
  <c r="I336" i="7" s="1"/>
  <c r="D41" i="1"/>
  <c r="H337" i="7" s="1"/>
  <c r="I337" i="7" s="1"/>
  <c r="D42" i="1"/>
  <c r="D43" i="1"/>
  <c r="D44" i="1"/>
  <c r="H340" i="7" s="1"/>
  <c r="I340" i="7" s="1"/>
  <c r="D45" i="1"/>
  <c r="H341" i="7" s="1"/>
  <c r="I341" i="7" s="1"/>
  <c r="D46" i="1"/>
  <c r="D47" i="1"/>
  <c r="D48" i="1"/>
  <c r="H344" i="7" s="1"/>
  <c r="I344" i="7" s="1"/>
  <c r="D49" i="1"/>
  <c r="H345" i="7" s="1"/>
  <c r="I345" i="7" s="1"/>
  <c r="D50" i="1"/>
  <c r="D51" i="1"/>
  <c r="D52" i="1"/>
  <c r="H348" i="7" s="1"/>
  <c r="I348" i="7" s="1"/>
  <c r="D53" i="1"/>
  <c r="H349" i="7" s="1"/>
  <c r="I349" i="7" s="1"/>
  <c r="D54" i="1"/>
  <c r="D55" i="1"/>
  <c r="D56" i="1"/>
  <c r="H352" i="7" s="1"/>
  <c r="I352" i="7" s="1"/>
  <c r="D57" i="1"/>
  <c r="H353" i="7" s="1"/>
  <c r="I353" i="7" s="1"/>
  <c r="D58" i="1"/>
  <c r="D59" i="1"/>
  <c r="D60" i="1"/>
  <c r="H356" i="7" s="1"/>
  <c r="I356" i="7" s="1"/>
  <c r="D61" i="1"/>
  <c r="H357" i="7" s="1"/>
  <c r="I357" i="7" s="1"/>
  <c r="D62" i="1"/>
  <c r="D63" i="1"/>
  <c r="D64" i="1"/>
  <c r="H360" i="7" s="1"/>
  <c r="I360" i="7" s="1"/>
  <c r="D65" i="1"/>
  <c r="H361" i="7" s="1"/>
  <c r="I361" i="7" s="1"/>
  <c r="D66" i="1"/>
  <c r="D67" i="1"/>
  <c r="D68" i="1"/>
  <c r="H364" i="7" s="1"/>
  <c r="I364" i="7" s="1"/>
  <c r="D69" i="1"/>
  <c r="H365" i="7" s="1"/>
  <c r="I365" i="7" s="1"/>
  <c r="D70" i="1"/>
  <c r="D71" i="1"/>
  <c r="D72" i="1"/>
  <c r="H368" i="7" s="1"/>
  <c r="I368" i="7" s="1"/>
  <c r="D73" i="1"/>
  <c r="H369" i="7" s="1"/>
  <c r="I369" i="7" s="1"/>
  <c r="D74" i="1"/>
  <c r="D75" i="1"/>
  <c r="D76" i="1"/>
  <c r="H372" i="7" s="1"/>
  <c r="I372" i="7" s="1"/>
  <c r="D77" i="1"/>
  <c r="H373" i="7" s="1"/>
  <c r="I373" i="7" s="1"/>
  <c r="D78" i="1"/>
  <c r="D79" i="1"/>
  <c r="D80" i="1"/>
  <c r="H376" i="7" s="1"/>
  <c r="I376" i="7" s="1"/>
  <c r="D81" i="1"/>
  <c r="H377" i="7" s="1"/>
  <c r="I377" i="7" s="1"/>
  <c r="D82" i="1"/>
  <c r="D83" i="1"/>
  <c r="D84" i="1"/>
  <c r="H380" i="7" s="1"/>
  <c r="I380" i="7" s="1"/>
  <c r="D85" i="1"/>
  <c r="H381" i="7" s="1"/>
  <c r="I381" i="7" s="1"/>
  <c r="D86" i="1"/>
  <c r="D87" i="1"/>
  <c r="D88" i="1"/>
  <c r="H384" i="7" s="1"/>
  <c r="I384" i="7" s="1"/>
  <c r="D89" i="1"/>
  <c r="H385" i="7" s="1"/>
  <c r="I385" i="7" s="1"/>
  <c r="D90" i="1"/>
  <c r="D91" i="1"/>
  <c r="D92" i="1"/>
  <c r="H388" i="7" s="1"/>
  <c r="I388" i="7" s="1"/>
  <c r="D93" i="1"/>
  <c r="H389" i="7" s="1"/>
  <c r="I389" i="7" s="1"/>
  <c r="D94" i="1"/>
  <c r="D95" i="1"/>
  <c r="D96" i="1"/>
  <c r="H392" i="7" s="1"/>
  <c r="I392" i="7" s="1"/>
  <c r="D97" i="1"/>
  <c r="H393" i="7" s="1"/>
  <c r="I393" i="7" s="1"/>
  <c r="D98" i="1"/>
  <c r="D99" i="1"/>
  <c r="D100" i="1"/>
  <c r="H396" i="7" s="1"/>
  <c r="I396" i="7" s="1"/>
  <c r="D101" i="1"/>
  <c r="H397" i="7" s="1"/>
  <c r="I397" i="7" s="1"/>
  <c r="D102" i="1"/>
  <c r="D103" i="1"/>
  <c r="D104" i="1"/>
  <c r="H400" i="7" s="1"/>
  <c r="I400" i="7" s="1"/>
  <c r="D105" i="1"/>
  <c r="H401" i="7" s="1"/>
  <c r="I401" i="7" s="1"/>
  <c r="D106" i="1"/>
  <c r="D107" i="1"/>
  <c r="D108" i="1"/>
  <c r="H404" i="7" s="1"/>
  <c r="I404" i="7" s="1"/>
  <c r="D109" i="1"/>
  <c r="H405" i="7" s="1"/>
  <c r="I405" i="7" s="1"/>
  <c r="D110" i="1"/>
  <c r="D111" i="1"/>
  <c r="D112" i="1"/>
  <c r="H408" i="7" s="1"/>
  <c r="I408" i="7" s="1"/>
  <c r="D113" i="1"/>
  <c r="H409" i="7" s="1"/>
  <c r="I409" i="7" s="1"/>
  <c r="D114" i="1"/>
  <c r="D115" i="1"/>
  <c r="D116" i="1"/>
  <c r="H412" i="7" s="1"/>
  <c r="I412" i="7" s="1"/>
  <c r="D117" i="1"/>
  <c r="H413" i="7" s="1"/>
  <c r="I413" i="7" s="1"/>
  <c r="D118" i="1"/>
  <c r="D119" i="1"/>
  <c r="D120" i="1"/>
  <c r="H416" i="7" s="1"/>
  <c r="I416" i="7" s="1"/>
  <c r="D121" i="1"/>
  <c r="H417" i="7" s="1"/>
  <c r="I417" i="7" s="1"/>
  <c r="D122" i="1"/>
  <c r="D123" i="1"/>
  <c r="D124" i="1"/>
  <c r="H420" i="7" s="1"/>
  <c r="I420" i="7" s="1"/>
  <c r="D125" i="1"/>
  <c r="H421" i="7" s="1"/>
  <c r="I421" i="7" s="1"/>
  <c r="D126" i="1"/>
  <c r="D127" i="1"/>
  <c r="D128" i="1"/>
  <c r="H424" i="7" s="1"/>
  <c r="I424" i="7" s="1"/>
  <c r="D129" i="1"/>
  <c r="H425" i="7" s="1"/>
  <c r="I425" i="7" s="1"/>
  <c r="D130" i="1"/>
  <c r="D131" i="1"/>
  <c r="D132" i="1"/>
  <c r="H428" i="7" s="1"/>
  <c r="I428" i="7" s="1"/>
  <c r="D133" i="1"/>
  <c r="H429" i="7" s="1"/>
  <c r="I429" i="7" s="1"/>
  <c r="D134" i="1"/>
  <c r="D135" i="1"/>
  <c r="D136" i="1"/>
  <c r="H432" i="7" s="1"/>
  <c r="I432" i="7" s="1"/>
  <c r="D137" i="1"/>
  <c r="H433" i="7" s="1"/>
  <c r="I433" i="7" s="1"/>
  <c r="D138" i="1"/>
  <c r="D139" i="1"/>
  <c r="D140" i="1"/>
  <c r="H436" i="7" s="1"/>
  <c r="I436" i="7" s="1"/>
  <c r="D141" i="1"/>
  <c r="H437" i="7" s="1"/>
  <c r="I437" i="7" s="1"/>
  <c r="D142" i="1"/>
  <c r="D143" i="1"/>
  <c r="D144" i="1"/>
  <c r="H440" i="7" s="1"/>
  <c r="I440" i="7" s="1"/>
  <c r="D145" i="1"/>
  <c r="H441" i="7" s="1"/>
  <c r="I441" i="7" s="1"/>
  <c r="D146" i="1"/>
  <c r="D147" i="1"/>
  <c r="D148" i="1"/>
  <c r="D7" i="1"/>
  <c r="J297" i="7" l="1"/>
  <c r="D149" i="1"/>
  <c r="L441" i="7"/>
  <c r="J441" i="7"/>
  <c r="L437" i="7"/>
  <c r="J437" i="7"/>
  <c r="L433" i="7"/>
  <c r="J433" i="7"/>
  <c r="L429" i="7"/>
  <c r="J429" i="7"/>
  <c r="L425" i="7"/>
  <c r="J425" i="7"/>
  <c r="L421" i="7"/>
  <c r="J421" i="7"/>
  <c r="L417" i="7"/>
  <c r="J417" i="7"/>
  <c r="L413" i="7"/>
  <c r="J413" i="7"/>
  <c r="L409" i="7"/>
  <c r="J409" i="7"/>
  <c r="L405" i="7"/>
  <c r="J405" i="7"/>
  <c r="L401" i="7"/>
  <c r="J401" i="7"/>
  <c r="L397" i="7"/>
  <c r="J397" i="7"/>
  <c r="L393" i="7"/>
  <c r="M393" i="7" s="1"/>
  <c r="J393" i="7"/>
  <c r="L389" i="7"/>
  <c r="J389" i="7"/>
  <c r="L385" i="7"/>
  <c r="J385" i="7"/>
  <c r="L381" i="7"/>
  <c r="J381" i="7"/>
  <c r="L377" i="7"/>
  <c r="J377" i="7"/>
  <c r="L373" i="7"/>
  <c r="J373" i="7"/>
  <c r="L369" i="7"/>
  <c r="J369" i="7"/>
  <c r="L365" i="7"/>
  <c r="J365" i="7"/>
  <c r="L361" i="7"/>
  <c r="J361" i="7"/>
  <c r="L357" i="7"/>
  <c r="J357" i="7"/>
  <c r="L353" i="7"/>
  <c r="J353" i="7"/>
  <c r="L349" i="7"/>
  <c r="J349" i="7"/>
  <c r="L345" i="7"/>
  <c r="J345" i="7"/>
  <c r="L341" i="7"/>
  <c r="J341" i="7"/>
  <c r="L337" i="7"/>
  <c r="J337" i="7"/>
  <c r="L333" i="7"/>
  <c r="J333" i="7"/>
  <c r="L329" i="7"/>
  <c r="J329" i="7"/>
  <c r="L325" i="7"/>
  <c r="J325" i="7"/>
  <c r="L321" i="7"/>
  <c r="J321" i="7"/>
  <c r="L317" i="7"/>
  <c r="J317" i="7"/>
  <c r="L313" i="7"/>
  <c r="J313" i="7"/>
  <c r="L309" i="7"/>
  <c r="J309" i="7"/>
  <c r="L305" i="7"/>
  <c r="J305" i="7"/>
  <c r="L440" i="7"/>
  <c r="J440" i="7"/>
  <c r="L436" i="7"/>
  <c r="J436" i="7"/>
  <c r="L432" i="7"/>
  <c r="J432" i="7"/>
  <c r="L428" i="7"/>
  <c r="J428" i="7"/>
  <c r="L424" i="7"/>
  <c r="J424" i="7"/>
  <c r="L420" i="7"/>
  <c r="J420" i="7"/>
  <c r="L416" i="7"/>
  <c r="J416" i="7"/>
  <c r="L412" i="7"/>
  <c r="J412" i="7"/>
  <c r="L408" i="7"/>
  <c r="J408" i="7"/>
  <c r="L404" i="7"/>
  <c r="J404" i="7"/>
  <c r="L400" i="7"/>
  <c r="J400" i="7"/>
  <c r="L396" i="7"/>
  <c r="J396" i="7"/>
  <c r="L392" i="7"/>
  <c r="J392" i="7"/>
  <c r="L388" i="7"/>
  <c r="J388" i="7"/>
  <c r="L384" i="7"/>
  <c r="J384" i="7"/>
  <c r="L380" i="7"/>
  <c r="J380" i="7"/>
  <c r="L376" i="7"/>
  <c r="J376" i="7"/>
  <c r="L372" i="7"/>
  <c r="J372" i="7"/>
  <c r="L368" i="7"/>
  <c r="J368" i="7"/>
  <c r="L364" i="7"/>
  <c r="J364" i="7"/>
  <c r="L360" i="7"/>
  <c r="J360" i="7"/>
  <c r="L356" i="7"/>
  <c r="J356" i="7"/>
  <c r="L352" i="7"/>
  <c r="J352" i="7"/>
  <c r="L348" i="7"/>
  <c r="J348" i="7"/>
  <c r="L344" i="7"/>
  <c r="J344" i="7"/>
  <c r="L340" i="7"/>
  <c r="J340" i="7"/>
  <c r="L336" i="7"/>
  <c r="J336" i="7"/>
  <c r="L332" i="7"/>
  <c r="J332" i="7"/>
  <c r="L328" i="7"/>
  <c r="J328" i="7"/>
  <c r="L324" i="7"/>
  <c r="J324" i="7"/>
  <c r="L320" i="7"/>
  <c r="J320" i="7"/>
  <c r="L316" i="7"/>
  <c r="J316" i="7"/>
  <c r="L312" i="7"/>
  <c r="J312" i="7"/>
  <c r="L308" i="7"/>
  <c r="J308" i="7"/>
  <c r="L304" i="7"/>
  <c r="J304" i="7"/>
  <c r="L443" i="7"/>
  <c r="J443" i="7"/>
  <c r="L427" i="7"/>
  <c r="J427" i="7"/>
  <c r="L411" i="7"/>
  <c r="J411" i="7"/>
  <c r="L399" i="7"/>
  <c r="J399" i="7"/>
  <c r="L387" i="7"/>
  <c r="J387" i="7"/>
  <c r="L371" i="7"/>
  <c r="J371" i="7"/>
  <c r="L351" i="7"/>
  <c r="J351" i="7"/>
  <c r="L339" i="7"/>
  <c r="J339" i="7"/>
  <c r="L323" i="7"/>
  <c r="J323" i="7"/>
  <c r="J133" i="3"/>
  <c r="G133" i="3"/>
  <c r="I133" i="3" s="1"/>
  <c r="G93" i="3"/>
  <c r="I93" i="3" s="1"/>
  <c r="J93" i="3"/>
  <c r="G61" i="3"/>
  <c r="I61" i="3"/>
  <c r="J61" i="3"/>
  <c r="G29" i="3"/>
  <c r="I29" i="3" s="1"/>
  <c r="J29" i="3"/>
  <c r="G47" i="3"/>
  <c r="I47" i="3" s="1"/>
  <c r="J47" i="3"/>
  <c r="G15" i="3"/>
  <c r="I15" i="3" s="1"/>
  <c r="L15" i="3" s="1"/>
  <c r="G459" i="7" s="1"/>
  <c r="H459" i="7" s="1"/>
  <c r="I459" i="7" s="1"/>
  <c r="J15" i="3"/>
  <c r="G62" i="3"/>
  <c r="J62" i="3"/>
  <c r="I62" i="3"/>
  <c r="L62" i="3" s="1"/>
  <c r="G506" i="7" s="1"/>
  <c r="H506" i="7" s="1"/>
  <c r="I506" i="7" s="1"/>
  <c r="J119" i="3"/>
  <c r="G119" i="3"/>
  <c r="I119" i="3" s="1"/>
  <c r="G50" i="3"/>
  <c r="I50" i="3" s="1"/>
  <c r="J50" i="3"/>
  <c r="L438" i="7"/>
  <c r="J438" i="7"/>
  <c r="L426" i="7"/>
  <c r="J426" i="7"/>
  <c r="L414" i="7"/>
  <c r="J414" i="7"/>
  <c r="L402" i="7"/>
  <c r="J402" i="7"/>
  <c r="L390" i="7"/>
  <c r="J390" i="7"/>
  <c r="L378" i="7"/>
  <c r="J378" i="7"/>
  <c r="L366" i="7"/>
  <c r="J366" i="7"/>
  <c r="L346" i="7"/>
  <c r="J346" i="7"/>
  <c r="L334" i="7"/>
  <c r="J334" i="7"/>
  <c r="L306" i="7"/>
  <c r="J306" i="7"/>
  <c r="G105" i="3"/>
  <c r="I105" i="3" s="1"/>
  <c r="J105" i="3"/>
  <c r="G76" i="3"/>
  <c r="I76" i="3" s="1"/>
  <c r="J76" i="3"/>
  <c r="L435" i="7"/>
  <c r="J435" i="7"/>
  <c r="L423" i="7"/>
  <c r="J423" i="7"/>
  <c r="L415" i="7"/>
  <c r="J415" i="7"/>
  <c r="L403" i="7"/>
  <c r="J403" i="7"/>
  <c r="L391" i="7"/>
  <c r="J391" i="7"/>
  <c r="L375" i="7"/>
  <c r="J375" i="7"/>
  <c r="L363" i="7"/>
  <c r="J363" i="7"/>
  <c r="L355" i="7"/>
  <c r="J355" i="7"/>
  <c r="L343" i="7"/>
  <c r="J343" i="7"/>
  <c r="L331" i="7"/>
  <c r="J331" i="7"/>
  <c r="L319" i="7"/>
  <c r="J319" i="7"/>
  <c r="L315" i="7"/>
  <c r="J315" i="7"/>
  <c r="L307" i="7"/>
  <c r="J307" i="7"/>
  <c r="J125" i="3"/>
  <c r="G125" i="3"/>
  <c r="I125" i="3" s="1"/>
  <c r="L125" i="3" s="1"/>
  <c r="G569" i="7" s="1"/>
  <c r="H569" i="7" s="1"/>
  <c r="I569" i="7" s="1"/>
  <c r="J109" i="3"/>
  <c r="G109" i="3"/>
  <c r="I109" i="3" s="1"/>
  <c r="G45" i="3"/>
  <c r="I45" i="3" s="1"/>
  <c r="J45" i="3"/>
  <c r="G21" i="3"/>
  <c r="I21" i="3" s="1"/>
  <c r="J21" i="3"/>
  <c r="J147" i="3"/>
  <c r="G147" i="3"/>
  <c r="I147" i="3" s="1"/>
  <c r="L147" i="3" s="1"/>
  <c r="G591" i="7" s="1"/>
  <c r="H591" i="7" s="1"/>
  <c r="I591" i="7" s="1"/>
  <c r="G63" i="3"/>
  <c r="I63" i="3"/>
  <c r="J63" i="3"/>
  <c r="G31" i="3"/>
  <c r="J31" i="3"/>
  <c r="G74" i="3"/>
  <c r="I74" i="3" s="1"/>
  <c r="L74" i="3" s="1"/>
  <c r="G518" i="7" s="1"/>
  <c r="H518" i="7" s="1"/>
  <c r="I518" i="7" s="1"/>
  <c r="J74" i="3"/>
  <c r="G135" i="3"/>
  <c r="I135" i="3" s="1"/>
  <c r="J135" i="3"/>
  <c r="J91" i="3"/>
  <c r="G91" i="3"/>
  <c r="I91" i="3" s="1"/>
  <c r="G11" i="3"/>
  <c r="I11" i="3" s="1"/>
  <c r="J11" i="3"/>
  <c r="L434" i="7"/>
  <c r="J434" i="7"/>
  <c r="L422" i="7"/>
  <c r="J422" i="7"/>
  <c r="L410" i="7"/>
  <c r="J410" i="7"/>
  <c r="L398" i="7"/>
  <c r="J398" i="7"/>
  <c r="L386" i="7"/>
  <c r="J386" i="7"/>
  <c r="L374" i="7"/>
  <c r="J374" i="7"/>
  <c r="L362" i="7"/>
  <c r="J362" i="7"/>
  <c r="L350" i="7"/>
  <c r="J350" i="7"/>
  <c r="L338" i="7"/>
  <c r="J338" i="7"/>
  <c r="L326" i="7"/>
  <c r="J326" i="7"/>
  <c r="L318" i="7"/>
  <c r="J318" i="7"/>
  <c r="L314" i="7"/>
  <c r="J314" i="7"/>
  <c r="J81" i="3"/>
  <c r="G81" i="3"/>
  <c r="I81" i="3" s="1"/>
  <c r="G65" i="3"/>
  <c r="J65" i="3"/>
  <c r="G49" i="3"/>
  <c r="J49" i="3"/>
  <c r="G33" i="3"/>
  <c r="J33" i="3"/>
  <c r="G95" i="3"/>
  <c r="I95" i="3" s="1"/>
  <c r="L95" i="3" s="1"/>
  <c r="G539" i="7" s="1"/>
  <c r="H539" i="7" s="1"/>
  <c r="I539" i="7" s="1"/>
  <c r="J95" i="3"/>
  <c r="G78" i="3"/>
  <c r="I78" i="3" s="1"/>
  <c r="L78" i="3" s="1"/>
  <c r="G522" i="7" s="1"/>
  <c r="H522" i="7" s="1"/>
  <c r="I522" i="7" s="1"/>
  <c r="J78" i="3"/>
  <c r="G42" i="3"/>
  <c r="I42" i="3" s="1"/>
  <c r="L42" i="3" s="1"/>
  <c r="G486" i="7" s="1"/>
  <c r="H486" i="7" s="1"/>
  <c r="I486" i="7" s="1"/>
  <c r="J42" i="3"/>
  <c r="G148" i="3"/>
  <c r="I148" i="3" s="1"/>
  <c r="J148" i="3"/>
  <c r="G132" i="3"/>
  <c r="I132" i="3" s="1"/>
  <c r="J132" i="3"/>
  <c r="G124" i="3"/>
  <c r="I124" i="3" s="1"/>
  <c r="J124" i="3"/>
  <c r="G116" i="3"/>
  <c r="I116" i="3" s="1"/>
  <c r="J116" i="3"/>
  <c r="G100" i="3"/>
  <c r="J100" i="3"/>
  <c r="J84" i="3"/>
  <c r="G84" i="3"/>
  <c r="G60" i="3"/>
  <c r="I60" i="3" s="1"/>
  <c r="L60" i="3" s="1"/>
  <c r="G504" i="7" s="1"/>
  <c r="H504" i="7" s="1"/>
  <c r="I504" i="7" s="1"/>
  <c r="J60" i="3"/>
  <c r="G52" i="3"/>
  <c r="I52" i="3" s="1"/>
  <c r="J52" i="3"/>
  <c r="G36" i="3"/>
  <c r="I36" i="3" s="1"/>
  <c r="J36" i="3"/>
  <c r="G20" i="3"/>
  <c r="I20" i="3" s="1"/>
  <c r="J20" i="3"/>
  <c r="G12" i="3"/>
  <c r="J12" i="3"/>
  <c r="G51" i="3"/>
  <c r="J51" i="3"/>
  <c r="G35" i="3"/>
  <c r="I35" i="3" s="1"/>
  <c r="J35" i="3"/>
  <c r="G19" i="3"/>
  <c r="I19" i="3" s="1"/>
  <c r="J19" i="3"/>
  <c r="G114" i="3"/>
  <c r="I114" i="3" s="1"/>
  <c r="L114" i="3" s="1"/>
  <c r="G558" i="7" s="1"/>
  <c r="H558" i="7" s="1"/>
  <c r="I558" i="7" s="1"/>
  <c r="J114" i="3"/>
  <c r="G98" i="3"/>
  <c r="I98" i="3" s="1"/>
  <c r="J98" i="3"/>
  <c r="G82" i="3"/>
  <c r="I82" i="3" s="1"/>
  <c r="J82" i="3"/>
  <c r="G22" i="3"/>
  <c r="I22" i="3" s="1"/>
  <c r="J22" i="3"/>
  <c r="G145" i="3"/>
  <c r="I145" i="3" s="1"/>
  <c r="J145" i="3"/>
  <c r="J137" i="3"/>
  <c r="G137" i="3"/>
  <c r="I137" i="3" s="1"/>
  <c r="G129" i="3"/>
  <c r="I129" i="3" s="1"/>
  <c r="J129" i="3"/>
  <c r="G121" i="3"/>
  <c r="I121" i="3" s="1"/>
  <c r="J121" i="3"/>
  <c r="G113" i="3"/>
  <c r="I113" i="3" s="1"/>
  <c r="J113" i="3"/>
  <c r="G97" i="3"/>
  <c r="I97" i="3"/>
  <c r="J97" i="3"/>
  <c r="G73" i="3"/>
  <c r="J73" i="3"/>
  <c r="G9" i="3"/>
  <c r="I9" i="3" s="1"/>
  <c r="J9" i="3"/>
  <c r="J139" i="3"/>
  <c r="G139" i="3"/>
  <c r="I139" i="3" s="1"/>
  <c r="G123" i="3"/>
  <c r="I123" i="3" s="1"/>
  <c r="J123" i="3"/>
  <c r="G103" i="3"/>
  <c r="I103" i="3" s="1"/>
  <c r="J103" i="3"/>
  <c r="G87" i="3"/>
  <c r="I87" i="3" s="1"/>
  <c r="J87" i="3"/>
  <c r="G55" i="3"/>
  <c r="I55" i="3" s="1"/>
  <c r="J55" i="3"/>
  <c r="G39" i="3"/>
  <c r="I39" i="3" s="1"/>
  <c r="J39" i="3"/>
  <c r="G23" i="3"/>
  <c r="I23" i="3" s="1"/>
  <c r="J23" i="3"/>
  <c r="K149" i="3"/>
  <c r="G146" i="3"/>
  <c r="I146" i="3" s="1"/>
  <c r="J146" i="3"/>
  <c r="G138" i="3"/>
  <c r="I138" i="3" s="1"/>
  <c r="J138" i="3"/>
  <c r="G130" i="3"/>
  <c r="I130" i="3" s="1"/>
  <c r="J130" i="3"/>
  <c r="G122" i="3"/>
  <c r="I122" i="3" s="1"/>
  <c r="J122" i="3"/>
  <c r="G110" i="3"/>
  <c r="I110" i="3" s="1"/>
  <c r="J110" i="3"/>
  <c r="G94" i="3"/>
  <c r="I94" i="3" s="1"/>
  <c r="J94" i="3"/>
  <c r="J66" i="3"/>
  <c r="G66" i="3"/>
  <c r="I66" i="3" s="1"/>
  <c r="G10" i="3"/>
  <c r="I10" i="3" s="1"/>
  <c r="J10" i="3"/>
  <c r="G144" i="3"/>
  <c r="I144" i="3" s="1"/>
  <c r="J144" i="3"/>
  <c r="G136" i="3"/>
  <c r="I136" i="3" s="1"/>
  <c r="J136" i="3"/>
  <c r="G128" i="3"/>
  <c r="I128" i="3" s="1"/>
  <c r="J128" i="3"/>
  <c r="G120" i="3"/>
  <c r="I120" i="3" s="1"/>
  <c r="J120" i="3"/>
  <c r="G112" i="3"/>
  <c r="J112" i="3"/>
  <c r="G64" i="3"/>
  <c r="I64" i="3" s="1"/>
  <c r="J64" i="3"/>
  <c r="G56" i="3"/>
  <c r="I56" i="3"/>
  <c r="J56" i="3"/>
  <c r="G48" i="3"/>
  <c r="I48" i="3" s="1"/>
  <c r="J48" i="3"/>
  <c r="G40" i="3"/>
  <c r="I40" i="3" s="1"/>
  <c r="J40" i="3"/>
  <c r="G32" i="3"/>
  <c r="I32" i="3" s="1"/>
  <c r="J32" i="3"/>
  <c r="G24" i="3"/>
  <c r="I24" i="3" s="1"/>
  <c r="J24" i="3"/>
  <c r="G16" i="3"/>
  <c r="I16" i="3" s="1"/>
  <c r="J16" i="3"/>
  <c r="M245" i="7"/>
  <c r="J143" i="3"/>
  <c r="G143" i="3"/>
  <c r="I143" i="3" s="1"/>
  <c r="J127" i="3"/>
  <c r="G127" i="3"/>
  <c r="I127" i="3" s="1"/>
  <c r="G111" i="3"/>
  <c r="I111" i="3" s="1"/>
  <c r="L111" i="3" s="1"/>
  <c r="G555" i="7" s="1"/>
  <c r="H555" i="7" s="1"/>
  <c r="I555" i="7" s="1"/>
  <c r="J111" i="3"/>
  <c r="J99" i="3"/>
  <c r="G99" i="3"/>
  <c r="I99" i="3" s="1"/>
  <c r="G83" i="3"/>
  <c r="I83" i="3" s="1"/>
  <c r="J83" i="3"/>
  <c r="G106" i="3"/>
  <c r="I106" i="3" s="1"/>
  <c r="J106" i="3"/>
  <c r="L439" i="7"/>
  <c r="J439" i="7"/>
  <c r="L431" i="7"/>
  <c r="J431" i="7"/>
  <c r="L419" i="7"/>
  <c r="J419" i="7"/>
  <c r="L407" i="7"/>
  <c r="J407" i="7"/>
  <c r="L395" i="7"/>
  <c r="J395" i="7"/>
  <c r="L383" i="7"/>
  <c r="J383" i="7"/>
  <c r="L379" i="7"/>
  <c r="J379" i="7"/>
  <c r="L367" i="7"/>
  <c r="J367" i="7"/>
  <c r="L359" i="7"/>
  <c r="J359" i="7"/>
  <c r="L347" i="7"/>
  <c r="J347" i="7"/>
  <c r="L335" i="7"/>
  <c r="J335" i="7"/>
  <c r="L327" i="7"/>
  <c r="J327" i="7"/>
  <c r="L311" i="7"/>
  <c r="J311" i="7"/>
  <c r="G141" i="3"/>
  <c r="I141" i="3" s="1"/>
  <c r="J141" i="3"/>
  <c r="G117" i="3"/>
  <c r="I117" i="3"/>
  <c r="J117" i="3"/>
  <c r="J77" i="3"/>
  <c r="G77" i="3"/>
  <c r="I77" i="3" s="1"/>
  <c r="G53" i="3"/>
  <c r="I53" i="3" s="1"/>
  <c r="J53" i="3"/>
  <c r="G37" i="3"/>
  <c r="I37" i="3" s="1"/>
  <c r="J37" i="3"/>
  <c r="G13" i="3"/>
  <c r="I13" i="3" s="1"/>
  <c r="J13" i="3"/>
  <c r="J131" i="3"/>
  <c r="G131" i="3"/>
  <c r="I131" i="3" s="1"/>
  <c r="J86" i="3"/>
  <c r="G86" i="3"/>
  <c r="I86" i="3" s="1"/>
  <c r="J79" i="3"/>
  <c r="G79" i="3"/>
  <c r="I79" i="3" s="1"/>
  <c r="G58" i="3"/>
  <c r="I58" i="3" s="1"/>
  <c r="J58" i="3"/>
  <c r="L442" i="7"/>
  <c r="J442" i="7"/>
  <c r="L430" i="7"/>
  <c r="J430" i="7"/>
  <c r="L418" i="7"/>
  <c r="J418" i="7"/>
  <c r="L406" i="7"/>
  <c r="J406" i="7"/>
  <c r="L394" i="7"/>
  <c r="J394" i="7"/>
  <c r="L382" i="7"/>
  <c r="J382" i="7"/>
  <c r="L370" i="7"/>
  <c r="J370" i="7"/>
  <c r="L358" i="7"/>
  <c r="J358" i="7"/>
  <c r="L354" i="7"/>
  <c r="J354" i="7"/>
  <c r="L342" i="7"/>
  <c r="J342" i="7"/>
  <c r="L330" i="7"/>
  <c r="J330" i="7"/>
  <c r="L322" i="7"/>
  <c r="J322" i="7"/>
  <c r="L310" i="7"/>
  <c r="J310" i="7"/>
  <c r="M155" i="7"/>
  <c r="L297" i="7"/>
  <c r="G89" i="3"/>
  <c r="I89" i="3" s="1"/>
  <c r="J89" i="3"/>
  <c r="G57" i="3"/>
  <c r="I57" i="3" s="1"/>
  <c r="J57" i="3"/>
  <c r="G41" i="3"/>
  <c r="I41" i="3" s="1"/>
  <c r="J41" i="3"/>
  <c r="G25" i="3"/>
  <c r="I25" i="3" s="1"/>
  <c r="J25" i="3"/>
  <c r="G17" i="3"/>
  <c r="I17" i="3" s="1"/>
  <c r="J17" i="3"/>
  <c r="G115" i="3"/>
  <c r="I115" i="3" s="1"/>
  <c r="J115" i="3"/>
  <c r="G75" i="3"/>
  <c r="I75" i="3" s="1"/>
  <c r="J75" i="3"/>
  <c r="G26" i="3"/>
  <c r="I26" i="3" s="1"/>
  <c r="J26" i="3"/>
  <c r="G140" i="3"/>
  <c r="I140" i="3" s="1"/>
  <c r="J140" i="3"/>
  <c r="J108" i="3"/>
  <c r="G108" i="3"/>
  <c r="I108" i="3" s="1"/>
  <c r="L108" i="3" s="1"/>
  <c r="G552" i="7" s="1"/>
  <c r="H552" i="7" s="1"/>
  <c r="I552" i="7" s="1"/>
  <c r="G92" i="3"/>
  <c r="I92" i="3" s="1"/>
  <c r="J92" i="3"/>
  <c r="J68" i="3"/>
  <c r="G68" i="3"/>
  <c r="I68" i="3" s="1"/>
  <c r="L68" i="3" s="1"/>
  <c r="G512" i="7" s="1"/>
  <c r="H512" i="7" s="1"/>
  <c r="I512" i="7" s="1"/>
  <c r="G44" i="3"/>
  <c r="I44" i="3" s="1"/>
  <c r="J44" i="3"/>
  <c r="G28" i="3"/>
  <c r="I28" i="3" s="1"/>
  <c r="J28" i="3"/>
  <c r="G67" i="3"/>
  <c r="I67" i="3" s="1"/>
  <c r="J67" i="3"/>
  <c r="G38" i="3"/>
  <c r="I38" i="3" s="1"/>
  <c r="J38" i="3"/>
  <c r="G101" i="3"/>
  <c r="I101" i="3" s="1"/>
  <c r="J101" i="3"/>
  <c r="G85" i="3"/>
  <c r="I85" i="3" s="1"/>
  <c r="J85" i="3"/>
  <c r="G69" i="3"/>
  <c r="I69" i="3" s="1"/>
  <c r="J69" i="3"/>
  <c r="G71" i="3"/>
  <c r="I71" i="3" s="1"/>
  <c r="J71" i="3"/>
  <c r="G7" i="3"/>
  <c r="F149" i="3"/>
  <c r="G142" i="3"/>
  <c r="I142" i="3" s="1"/>
  <c r="J142" i="3"/>
  <c r="G134" i="3"/>
  <c r="I134" i="3" s="1"/>
  <c r="J134" i="3"/>
  <c r="G126" i="3"/>
  <c r="I126" i="3" s="1"/>
  <c r="J126" i="3"/>
  <c r="G118" i="3"/>
  <c r="I118" i="3" s="1"/>
  <c r="J118" i="3"/>
  <c r="G102" i="3"/>
  <c r="I102" i="3" s="1"/>
  <c r="J102" i="3"/>
  <c r="G34" i="3"/>
  <c r="I34" i="3" s="1"/>
  <c r="J34" i="3"/>
  <c r="G18" i="3"/>
  <c r="I18" i="3" s="1"/>
  <c r="J18" i="3"/>
  <c r="M149" i="7"/>
  <c r="J104" i="3"/>
  <c r="G104" i="3"/>
  <c r="I104" i="3" s="1"/>
  <c r="G96" i="3"/>
  <c r="I96" i="3" s="1"/>
  <c r="L96" i="3" s="1"/>
  <c r="G540" i="7" s="1"/>
  <c r="H540" i="7" s="1"/>
  <c r="I540" i="7" s="1"/>
  <c r="J96" i="3"/>
  <c r="J88" i="3"/>
  <c r="G88" i="3"/>
  <c r="I88" i="3" s="1"/>
  <c r="G80" i="3"/>
  <c r="I80" i="3" s="1"/>
  <c r="L80" i="3" s="1"/>
  <c r="G524" i="7" s="1"/>
  <c r="H524" i="7" s="1"/>
  <c r="I524" i="7" s="1"/>
  <c r="J80" i="3"/>
  <c r="G72" i="3"/>
  <c r="I72" i="3" s="1"/>
  <c r="L72" i="3" s="1"/>
  <c r="G516" i="7" s="1"/>
  <c r="H516" i="7" s="1"/>
  <c r="I516" i="7" s="1"/>
  <c r="J72" i="3"/>
  <c r="G8" i="3"/>
  <c r="I8" i="3" s="1"/>
  <c r="J8" i="3"/>
  <c r="G107" i="3"/>
  <c r="I107" i="3" s="1"/>
  <c r="J107" i="3"/>
  <c r="G59" i="3"/>
  <c r="I59" i="3" s="1"/>
  <c r="J59" i="3"/>
  <c r="G43" i="3"/>
  <c r="I43" i="3" s="1"/>
  <c r="J43" i="3"/>
  <c r="G27" i="3"/>
  <c r="I27" i="3" s="1"/>
  <c r="J27" i="3"/>
  <c r="J90" i="3"/>
  <c r="G90" i="3"/>
  <c r="I90" i="3" s="1"/>
  <c r="J70" i="3"/>
  <c r="G70" i="3"/>
  <c r="I70" i="3" s="1"/>
  <c r="G54" i="3"/>
  <c r="J54" i="3"/>
  <c r="G46" i="3"/>
  <c r="J46" i="3"/>
  <c r="G30" i="3"/>
  <c r="J30" i="3"/>
  <c r="G14" i="3"/>
  <c r="I14" i="3" s="1"/>
  <c r="J14" i="3"/>
  <c r="M297" i="7" l="1"/>
  <c r="L70" i="3"/>
  <c r="G514" i="7" s="1"/>
  <c r="H514" i="7" s="1"/>
  <c r="I514" i="7" s="1"/>
  <c r="L44" i="3"/>
  <c r="G488" i="7" s="1"/>
  <c r="H488" i="7" s="1"/>
  <c r="I488" i="7" s="1"/>
  <c r="L75" i="3"/>
  <c r="G519" i="7" s="1"/>
  <c r="H519" i="7" s="1"/>
  <c r="I519" i="7" s="1"/>
  <c r="L24" i="3"/>
  <c r="G468" i="7" s="1"/>
  <c r="H468" i="7" s="1"/>
  <c r="I468" i="7" s="1"/>
  <c r="L40" i="3"/>
  <c r="G484" i="7" s="1"/>
  <c r="H484" i="7" s="1"/>
  <c r="I484" i="7" s="1"/>
  <c r="L29" i="3"/>
  <c r="G473" i="7" s="1"/>
  <c r="H473" i="7" s="1"/>
  <c r="I473" i="7" s="1"/>
  <c r="L26" i="3"/>
  <c r="G470" i="7" s="1"/>
  <c r="H470" i="7" s="1"/>
  <c r="I470" i="7" s="1"/>
  <c r="L32" i="3"/>
  <c r="G476" i="7" s="1"/>
  <c r="H476" i="7" s="1"/>
  <c r="I476" i="7" s="1"/>
  <c r="L48" i="3"/>
  <c r="G492" i="7" s="1"/>
  <c r="H492" i="7" s="1"/>
  <c r="I492" i="7" s="1"/>
  <c r="L109" i="3"/>
  <c r="G553" i="7" s="1"/>
  <c r="H553" i="7" s="1"/>
  <c r="I553" i="7" s="1"/>
  <c r="L119" i="3"/>
  <c r="G563" i="7" s="1"/>
  <c r="H563" i="7" s="1"/>
  <c r="I563" i="7" s="1"/>
  <c r="L126" i="3"/>
  <c r="G570" i="7" s="1"/>
  <c r="H570" i="7" s="1"/>
  <c r="I570" i="7" s="1"/>
  <c r="L69" i="3"/>
  <c r="G513" i="7" s="1"/>
  <c r="H513" i="7" s="1"/>
  <c r="I513" i="7" s="1"/>
  <c r="L101" i="3"/>
  <c r="G545" i="7" s="1"/>
  <c r="H545" i="7" s="1"/>
  <c r="I545" i="7" s="1"/>
  <c r="L141" i="3"/>
  <c r="G585" i="7" s="1"/>
  <c r="H585" i="7" s="1"/>
  <c r="I585" i="7" s="1"/>
  <c r="L99" i="3"/>
  <c r="G543" i="7" s="1"/>
  <c r="H543" i="7" s="1"/>
  <c r="I543" i="7" s="1"/>
  <c r="L10" i="3"/>
  <c r="G454" i="7" s="1"/>
  <c r="H454" i="7" s="1"/>
  <c r="I454" i="7" s="1"/>
  <c r="L94" i="3"/>
  <c r="G538" i="7" s="1"/>
  <c r="H538" i="7" s="1"/>
  <c r="I538" i="7" s="1"/>
  <c r="L123" i="3"/>
  <c r="G567" i="7" s="1"/>
  <c r="H567" i="7" s="1"/>
  <c r="I567" i="7" s="1"/>
  <c r="L9" i="3"/>
  <c r="G453" i="7" s="1"/>
  <c r="H453" i="7" s="1"/>
  <c r="I453" i="7" s="1"/>
  <c r="J453" i="7" s="1"/>
  <c r="L82" i="3"/>
  <c r="G526" i="7" s="1"/>
  <c r="H526" i="7" s="1"/>
  <c r="I526" i="7" s="1"/>
  <c r="L20" i="3"/>
  <c r="G464" i="7" s="1"/>
  <c r="H464" i="7" s="1"/>
  <c r="I464" i="7" s="1"/>
  <c r="L93" i="3"/>
  <c r="G537" i="7" s="1"/>
  <c r="H537" i="7" s="1"/>
  <c r="I537" i="7" s="1"/>
  <c r="L90" i="3"/>
  <c r="G534" i="7" s="1"/>
  <c r="H534" i="7" s="1"/>
  <c r="I534" i="7" s="1"/>
  <c r="L134" i="3"/>
  <c r="G578" i="7" s="1"/>
  <c r="H578" i="7" s="1"/>
  <c r="I578" i="7" s="1"/>
  <c r="L140" i="3"/>
  <c r="G584" i="7" s="1"/>
  <c r="H584" i="7" s="1"/>
  <c r="I584" i="7" s="1"/>
  <c r="L146" i="3"/>
  <c r="G590" i="7" s="1"/>
  <c r="H590" i="7" s="1"/>
  <c r="I590" i="7" s="1"/>
  <c r="I73" i="3"/>
  <c r="L73" i="3" s="1"/>
  <c r="G517" i="7" s="1"/>
  <c r="H517" i="7" s="1"/>
  <c r="I517" i="7" s="1"/>
  <c r="L47" i="3"/>
  <c r="G491" i="7" s="1"/>
  <c r="H491" i="7" s="1"/>
  <c r="I491" i="7" s="1"/>
  <c r="L71" i="3"/>
  <c r="G515" i="7" s="1"/>
  <c r="H515" i="7" s="1"/>
  <c r="I515" i="7" s="1"/>
  <c r="L38" i="3"/>
  <c r="G482" i="7" s="1"/>
  <c r="H482" i="7" s="1"/>
  <c r="I482" i="7" s="1"/>
  <c r="L16" i="3"/>
  <c r="G460" i="7" s="1"/>
  <c r="H460" i="7" s="1"/>
  <c r="I460" i="7" s="1"/>
  <c r="L110" i="3"/>
  <c r="G554" i="7" s="1"/>
  <c r="H554" i="7" s="1"/>
  <c r="I554" i="7" s="1"/>
  <c r="L103" i="3"/>
  <c r="G547" i="7" s="1"/>
  <c r="H547" i="7" s="1"/>
  <c r="I547" i="7" s="1"/>
  <c r="L98" i="3"/>
  <c r="G542" i="7" s="1"/>
  <c r="H542" i="7" s="1"/>
  <c r="I542" i="7" s="1"/>
  <c r="L36" i="3"/>
  <c r="G480" i="7" s="1"/>
  <c r="H480" i="7" s="1"/>
  <c r="I480" i="7" s="1"/>
  <c r="J480" i="7" s="1"/>
  <c r="L124" i="3"/>
  <c r="G568" i="7" s="1"/>
  <c r="H568" i="7" s="1"/>
  <c r="I568" i="7" s="1"/>
  <c r="L81" i="3"/>
  <c r="G525" i="7" s="1"/>
  <c r="H525" i="7" s="1"/>
  <c r="I525" i="7" s="1"/>
  <c r="L135" i="3"/>
  <c r="G579" i="7" s="1"/>
  <c r="H579" i="7" s="1"/>
  <c r="I579" i="7" s="1"/>
  <c r="L8" i="3"/>
  <c r="G452" i="7" s="1"/>
  <c r="H452" i="7" s="1"/>
  <c r="I452" i="7" s="1"/>
  <c r="J452" i="7" s="1"/>
  <c r="L88" i="3"/>
  <c r="G532" i="7" s="1"/>
  <c r="H532" i="7" s="1"/>
  <c r="I532" i="7" s="1"/>
  <c r="L104" i="3"/>
  <c r="G548" i="7" s="1"/>
  <c r="H548" i="7" s="1"/>
  <c r="I548" i="7" s="1"/>
  <c r="L18" i="3"/>
  <c r="G462" i="7" s="1"/>
  <c r="H462" i="7" s="1"/>
  <c r="I462" i="7" s="1"/>
  <c r="L86" i="3"/>
  <c r="G530" i="7" s="1"/>
  <c r="H530" i="7" s="1"/>
  <c r="I530" i="7" s="1"/>
  <c r="L106" i="3"/>
  <c r="G550" i="7" s="1"/>
  <c r="H550" i="7" s="1"/>
  <c r="I550" i="7" s="1"/>
  <c r="L83" i="3"/>
  <c r="G527" i="7" s="1"/>
  <c r="H527" i="7" s="1"/>
  <c r="I527" i="7" s="1"/>
  <c r="L64" i="3"/>
  <c r="G508" i="7" s="1"/>
  <c r="H508" i="7" s="1"/>
  <c r="I508" i="7" s="1"/>
  <c r="L66" i="3"/>
  <c r="G510" i="7" s="1"/>
  <c r="H510" i="7" s="1"/>
  <c r="I510" i="7" s="1"/>
  <c r="L87" i="3"/>
  <c r="G531" i="7" s="1"/>
  <c r="H531" i="7" s="1"/>
  <c r="I531" i="7" s="1"/>
  <c r="L121" i="3"/>
  <c r="G565" i="7" s="1"/>
  <c r="H565" i="7" s="1"/>
  <c r="I565" i="7" s="1"/>
  <c r="L35" i="3"/>
  <c r="G479" i="7" s="1"/>
  <c r="H479" i="7" s="1"/>
  <c r="I479" i="7" s="1"/>
  <c r="L11" i="3"/>
  <c r="G455" i="7" s="1"/>
  <c r="H455" i="7" s="1"/>
  <c r="I455" i="7" s="1"/>
  <c r="L76" i="3"/>
  <c r="G520" i="7" s="1"/>
  <c r="H520" i="7" s="1"/>
  <c r="I520" i="7" s="1"/>
  <c r="L50" i="3"/>
  <c r="G494" i="7" s="1"/>
  <c r="H494" i="7" s="1"/>
  <c r="I494" i="7" s="1"/>
  <c r="L61" i="3"/>
  <c r="G505" i="7" s="1"/>
  <c r="H505" i="7" s="1"/>
  <c r="I505" i="7" s="1"/>
  <c r="L136" i="3"/>
  <c r="G580" i="7" s="1"/>
  <c r="H580" i="7" s="1"/>
  <c r="I580" i="7" s="1"/>
  <c r="L19" i="3"/>
  <c r="G463" i="7" s="1"/>
  <c r="H463" i="7" s="1"/>
  <c r="I463" i="7" s="1"/>
  <c r="L91" i="3"/>
  <c r="G535" i="7" s="1"/>
  <c r="H535" i="7" s="1"/>
  <c r="I535" i="7" s="1"/>
  <c r="L102" i="3"/>
  <c r="G546" i="7" s="1"/>
  <c r="H546" i="7" s="1"/>
  <c r="I546" i="7" s="1"/>
  <c r="L89" i="3"/>
  <c r="G533" i="7" s="1"/>
  <c r="H533" i="7" s="1"/>
  <c r="I533" i="7" s="1"/>
  <c r="L131" i="3"/>
  <c r="G575" i="7" s="1"/>
  <c r="H575" i="7" s="1"/>
  <c r="I575" i="7" s="1"/>
  <c r="L77" i="3"/>
  <c r="G521" i="7" s="1"/>
  <c r="H521" i="7" s="1"/>
  <c r="I521" i="7" s="1"/>
  <c r="I112" i="3"/>
  <c r="L112" i="3" s="1"/>
  <c r="G556" i="7" s="1"/>
  <c r="H556" i="7" s="1"/>
  <c r="I556" i="7" s="1"/>
  <c r="L128" i="3"/>
  <c r="G572" i="7" s="1"/>
  <c r="H572" i="7" s="1"/>
  <c r="I572" i="7" s="1"/>
  <c r="L122" i="3"/>
  <c r="G566" i="7" s="1"/>
  <c r="H566" i="7" s="1"/>
  <c r="I566" i="7" s="1"/>
  <c r="L139" i="3"/>
  <c r="G583" i="7" s="1"/>
  <c r="H583" i="7" s="1"/>
  <c r="I583" i="7" s="1"/>
  <c r="L113" i="3"/>
  <c r="G557" i="7" s="1"/>
  <c r="H557" i="7" s="1"/>
  <c r="I557" i="7" s="1"/>
  <c r="I51" i="3"/>
  <c r="L51" i="3" s="1"/>
  <c r="G495" i="7" s="1"/>
  <c r="H495" i="7" s="1"/>
  <c r="I495" i="7" s="1"/>
  <c r="I84" i="3"/>
  <c r="L84" i="3" s="1"/>
  <c r="G528" i="7" s="1"/>
  <c r="H528" i="7" s="1"/>
  <c r="I528" i="7" s="1"/>
  <c r="L116" i="3"/>
  <c r="G560" i="7" s="1"/>
  <c r="H560" i="7" s="1"/>
  <c r="I560" i="7" s="1"/>
  <c r="L132" i="3"/>
  <c r="G576" i="7" s="1"/>
  <c r="H576" i="7" s="1"/>
  <c r="I576" i="7" s="1"/>
  <c r="I31" i="3"/>
  <c r="L31" i="3" s="1"/>
  <c r="G475" i="7" s="1"/>
  <c r="H475" i="7" s="1"/>
  <c r="I475" i="7" s="1"/>
  <c r="L63" i="3"/>
  <c r="G507" i="7" s="1"/>
  <c r="H507" i="7" s="1"/>
  <c r="I507" i="7" s="1"/>
  <c r="L105" i="3"/>
  <c r="G549" i="7" s="1"/>
  <c r="H549" i="7" s="1"/>
  <c r="I549" i="7" s="1"/>
  <c r="L540" i="7"/>
  <c r="M540" i="7" s="1"/>
  <c r="J540" i="7"/>
  <c r="L470" i="7"/>
  <c r="M470" i="7" s="1"/>
  <c r="J470" i="7"/>
  <c r="J468" i="7"/>
  <c r="L468" i="7"/>
  <c r="M468" i="7" s="1"/>
  <c r="L454" i="7"/>
  <c r="M454" i="7" s="1"/>
  <c r="J454" i="7"/>
  <c r="L560" i="7"/>
  <c r="M560" i="7" s="1"/>
  <c r="J560" i="7"/>
  <c r="J507" i="7"/>
  <c r="L507" i="7"/>
  <c r="M507" i="7" s="1"/>
  <c r="L537" i="7"/>
  <c r="M537" i="7" s="1"/>
  <c r="J537" i="7"/>
  <c r="L532" i="7"/>
  <c r="M532" i="7" s="1"/>
  <c r="J532" i="7"/>
  <c r="L548" i="7"/>
  <c r="M548" i="7" s="1"/>
  <c r="J548" i="7"/>
  <c r="L460" i="7"/>
  <c r="M460" i="7" s="1"/>
  <c r="J460" i="7"/>
  <c r="J510" i="7"/>
  <c r="L510" i="7"/>
  <c r="M510" i="7" s="1"/>
  <c r="L464" i="7"/>
  <c r="M464" i="7" s="1"/>
  <c r="J464" i="7"/>
  <c r="L522" i="7"/>
  <c r="M522" i="7" s="1"/>
  <c r="J522" i="7"/>
  <c r="L591" i="7"/>
  <c r="M591" i="7" s="1"/>
  <c r="J591" i="7"/>
  <c r="L459" i="7"/>
  <c r="M459" i="7" s="1"/>
  <c r="J459" i="7"/>
  <c r="L514" i="7"/>
  <c r="M514" i="7" s="1"/>
  <c r="J514" i="7"/>
  <c r="L524" i="7"/>
  <c r="M524" i="7" s="1"/>
  <c r="J524" i="7"/>
  <c r="L546" i="7"/>
  <c r="M546" i="7" s="1"/>
  <c r="J546" i="7"/>
  <c r="J515" i="7"/>
  <c r="L515" i="7"/>
  <c r="M515" i="7" s="1"/>
  <c r="L482" i="7"/>
  <c r="M482" i="7" s="1"/>
  <c r="J482" i="7"/>
  <c r="J519" i="7"/>
  <c r="L519" i="7"/>
  <c r="M519" i="7" s="1"/>
  <c r="L555" i="7"/>
  <c r="M555" i="7" s="1"/>
  <c r="J555" i="7"/>
  <c r="J484" i="7"/>
  <c r="L484" i="7"/>
  <c r="M484" i="7" s="1"/>
  <c r="L554" i="7"/>
  <c r="M554" i="7" s="1"/>
  <c r="J554" i="7"/>
  <c r="J567" i="7"/>
  <c r="L567" i="7"/>
  <c r="M567" i="7" s="1"/>
  <c r="J479" i="7"/>
  <c r="L479" i="7"/>
  <c r="M479" i="7" s="1"/>
  <c r="J455" i="7"/>
  <c r="L455" i="7"/>
  <c r="M455" i="7" s="1"/>
  <c r="L520" i="7"/>
  <c r="M520" i="7" s="1"/>
  <c r="J520" i="7"/>
  <c r="L494" i="7"/>
  <c r="M494" i="7" s="1"/>
  <c r="J494" i="7"/>
  <c r="L505" i="7"/>
  <c r="M505" i="7" s="1"/>
  <c r="J505" i="7"/>
  <c r="L516" i="7"/>
  <c r="M516" i="7" s="1"/>
  <c r="J516" i="7"/>
  <c r="L545" i="7"/>
  <c r="M545" i="7" s="1"/>
  <c r="J545" i="7"/>
  <c r="J543" i="7"/>
  <c r="L543" i="7"/>
  <c r="M543" i="7" s="1"/>
  <c r="L492" i="7"/>
  <c r="M492" i="7" s="1"/>
  <c r="J492" i="7"/>
  <c r="L538" i="7"/>
  <c r="M538" i="7" s="1"/>
  <c r="J538" i="7"/>
  <c r="L549" i="7"/>
  <c r="M549" i="7" s="1"/>
  <c r="J549" i="7"/>
  <c r="J491" i="7"/>
  <c r="L491" i="7"/>
  <c r="M491" i="7" s="1"/>
  <c r="L462" i="7"/>
  <c r="M462" i="7" s="1"/>
  <c r="J462" i="7"/>
  <c r="L530" i="7"/>
  <c r="M530" i="7" s="1"/>
  <c r="J530" i="7"/>
  <c r="L508" i="7"/>
  <c r="M508" i="7" s="1"/>
  <c r="J508" i="7"/>
  <c r="L531" i="7"/>
  <c r="M531" i="7" s="1"/>
  <c r="J531" i="7"/>
  <c r="L486" i="7"/>
  <c r="M486" i="7" s="1"/>
  <c r="J486" i="7"/>
  <c r="L569" i="7"/>
  <c r="M569" i="7" s="1"/>
  <c r="J569" i="7"/>
  <c r="L506" i="7"/>
  <c r="M506" i="7" s="1"/>
  <c r="J506" i="7"/>
  <c r="L533" i="7"/>
  <c r="M533" i="7" s="1"/>
  <c r="J533" i="7"/>
  <c r="L575" i="7"/>
  <c r="M575" i="7" s="1"/>
  <c r="J575" i="7"/>
  <c r="L521" i="7"/>
  <c r="M521" i="7" s="1"/>
  <c r="J521" i="7"/>
  <c r="J583" i="7"/>
  <c r="L583" i="7"/>
  <c r="M583" i="7" s="1"/>
  <c r="J557" i="7"/>
  <c r="L557" i="7"/>
  <c r="M557" i="7" s="1"/>
  <c r="J463" i="7"/>
  <c r="L463" i="7"/>
  <c r="M463" i="7" s="1"/>
  <c r="L480" i="7"/>
  <c r="M480" i="7" s="1"/>
  <c r="J539" i="7"/>
  <c r="L539" i="7"/>
  <c r="M539" i="7" s="1"/>
  <c r="J579" i="7"/>
  <c r="L579" i="7"/>
  <c r="M579" i="7" s="1"/>
  <c r="L553" i="7"/>
  <c r="M553" i="7" s="1"/>
  <c r="J553" i="7"/>
  <c r="J563" i="7"/>
  <c r="L563" i="7"/>
  <c r="M563" i="7" s="1"/>
  <c r="L473" i="7"/>
  <c r="M473" i="7" s="1"/>
  <c r="J473" i="7"/>
  <c r="L578" i="7"/>
  <c r="M578" i="7" s="1"/>
  <c r="J578" i="7"/>
  <c r="J149" i="3"/>
  <c r="J488" i="7"/>
  <c r="L488" i="7"/>
  <c r="M488" i="7" s="1"/>
  <c r="L584" i="7"/>
  <c r="M584" i="7" s="1"/>
  <c r="J584" i="7"/>
  <c r="L585" i="7"/>
  <c r="M585" i="7" s="1"/>
  <c r="J585" i="7"/>
  <c r="J476" i="7"/>
  <c r="L476" i="7"/>
  <c r="M476" i="7" s="1"/>
  <c r="J580" i="7"/>
  <c r="L580" i="7"/>
  <c r="M580" i="7" s="1"/>
  <c r="L558" i="7"/>
  <c r="M558" i="7" s="1"/>
  <c r="J558" i="7"/>
  <c r="L504" i="7"/>
  <c r="M504" i="7" s="1"/>
  <c r="J504" i="7"/>
  <c r="J518" i="7"/>
  <c r="L518" i="7"/>
  <c r="M518" i="7" s="1"/>
  <c r="M307" i="7"/>
  <c r="E10" i="8" s="1"/>
  <c r="F10" i="8"/>
  <c r="K10" i="8" s="1"/>
  <c r="N10" i="8" s="1"/>
  <c r="O10" i="8" s="1"/>
  <c r="M343" i="7"/>
  <c r="M391" i="7"/>
  <c r="E94" i="8" s="1"/>
  <c r="F94" i="8"/>
  <c r="K94" i="8" s="1"/>
  <c r="N94" i="8" s="1"/>
  <c r="O94" i="8" s="1"/>
  <c r="M435" i="7"/>
  <c r="E138" i="8" s="1"/>
  <c r="F138" i="8"/>
  <c r="K138" i="8" s="1"/>
  <c r="N138" i="8" s="1"/>
  <c r="O138" i="8" s="1"/>
  <c r="L534" i="7"/>
  <c r="M534" i="7" s="1"/>
  <c r="J534" i="7"/>
  <c r="L27" i="3"/>
  <c r="G471" i="7" s="1"/>
  <c r="H471" i="7" s="1"/>
  <c r="I471" i="7" s="1"/>
  <c r="L43" i="3"/>
  <c r="G487" i="7" s="1"/>
  <c r="H487" i="7" s="1"/>
  <c r="I487" i="7" s="1"/>
  <c r="L59" i="3"/>
  <c r="G503" i="7" s="1"/>
  <c r="H503" i="7" s="1"/>
  <c r="I503" i="7" s="1"/>
  <c r="L570" i="7"/>
  <c r="M570" i="7" s="1"/>
  <c r="J570" i="7"/>
  <c r="L28" i="3"/>
  <c r="G472" i="7" s="1"/>
  <c r="H472" i="7" s="1"/>
  <c r="I472" i="7" s="1"/>
  <c r="L552" i="7"/>
  <c r="M552" i="7" s="1"/>
  <c r="J552" i="7"/>
  <c r="L17" i="3"/>
  <c r="G461" i="7" s="1"/>
  <c r="H461" i="7" s="1"/>
  <c r="I461" i="7" s="1"/>
  <c r="L25" i="3"/>
  <c r="G469" i="7" s="1"/>
  <c r="H469" i="7" s="1"/>
  <c r="I469" i="7" s="1"/>
  <c r="L41" i="3"/>
  <c r="G485" i="7" s="1"/>
  <c r="H485" i="7" s="1"/>
  <c r="I485" i="7" s="1"/>
  <c r="L57" i="3"/>
  <c r="G501" i="7" s="1"/>
  <c r="H501" i="7" s="1"/>
  <c r="I501" i="7" s="1"/>
  <c r="M310" i="7"/>
  <c r="M354" i="7"/>
  <c r="M394" i="7"/>
  <c r="M442" i="7"/>
  <c r="L117" i="3"/>
  <c r="G561" i="7" s="1"/>
  <c r="H561" i="7" s="1"/>
  <c r="I561" i="7" s="1"/>
  <c r="M327" i="7"/>
  <c r="M367" i="7"/>
  <c r="E70" i="8" s="1"/>
  <c r="F70" i="8"/>
  <c r="K70" i="8" s="1"/>
  <c r="N70" i="8" s="1"/>
  <c r="O70" i="8" s="1"/>
  <c r="M407" i="7"/>
  <c r="E110" i="8" s="1"/>
  <c r="F110" i="8"/>
  <c r="K110" i="8" s="1"/>
  <c r="N110" i="8" s="1"/>
  <c r="O110" i="8" s="1"/>
  <c r="M431" i="7"/>
  <c r="E134" i="8" s="1"/>
  <c r="L127" i="3"/>
  <c r="G571" i="7" s="1"/>
  <c r="H571" i="7" s="1"/>
  <c r="I571" i="7" s="1"/>
  <c r="L56" i="3"/>
  <c r="G500" i="7" s="1"/>
  <c r="H500" i="7" s="1"/>
  <c r="I500" i="7" s="1"/>
  <c r="J590" i="7"/>
  <c r="L590" i="7"/>
  <c r="M590" i="7" s="1"/>
  <c r="L39" i="3"/>
  <c r="G483" i="7" s="1"/>
  <c r="H483" i="7" s="1"/>
  <c r="I483" i="7" s="1"/>
  <c r="L97" i="3"/>
  <c r="G541" i="7" s="1"/>
  <c r="H541" i="7" s="1"/>
  <c r="I541" i="7" s="1"/>
  <c r="L129" i="3"/>
  <c r="G573" i="7" s="1"/>
  <c r="H573" i="7" s="1"/>
  <c r="I573" i="7" s="1"/>
  <c r="L22" i="3"/>
  <c r="G466" i="7" s="1"/>
  <c r="H466" i="7" s="1"/>
  <c r="I466" i="7" s="1"/>
  <c r="G149" i="3"/>
  <c r="L52" i="3"/>
  <c r="G496" i="7" s="1"/>
  <c r="H496" i="7" s="1"/>
  <c r="I496" i="7" s="1"/>
  <c r="I100" i="3"/>
  <c r="L100" i="3" s="1"/>
  <c r="G544" i="7" s="1"/>
  <c r="H544" i="7" s="1"/>
  <c r="I544" i="7" s="1"/>
  <c r="L525" i="7"/>
  <c r="M525" i="7" s="1"/>
  <c r="J525" i="7"/>
  <c r="M314" i="7"/>
  <c r="E17" i="8" s="1"/>
  <c r="F17" i="8"/>
  <c r="K17" i="8" s="1"/>
  <c r="N17" i="8" s="1"/>
  <c r="O17" i="8" s="1"/>
  <c r="M350" i="7"/>
  <c r="M398" i="7"/>
  <c r="E101" i="8" s="1"/>
  <c r="F101" i="8"/>
  <c r="K101" i="8" s="1"/>
  <c r="N101" i="8" s="1"/>
  <c r="O101" i="8" s="1"/>
  <c r="L21" i="3"/>
  <c r="G465" i="7" s="1"/>
  <c r="H465" i="7" s="1"/>
  <c r="I465" i="7" s="1"/>
  <c r="M306" i="7"/>
  <c r="E9" i="8" s="1"/>
  <c r="F9" i="8"/>
  <c r="K9" i="8" s="1"/>
  <c r="N9" i="8" s="1"/>
  <c r="O9" i="8" s="1"/>
  <c r="M378" i="7"/>
  <c r="M426" i="7"/>
  <c r="L133" i="3"/>
  <c r="G577" i="7" s="1"/>
  <c r="H577" i="7" s="1"/>
  <c r="I577" i="7" s="1"/>
  <c r="M371" i="7"/>
  <c r="E74" i="8" s="1"/>
  <c r="F74" i="8"/>
  <c r="K74" i="8" s="1"/>
  <c r="N74" i="8" s="1"/>
  <c r="O74" i="8" s="1"/>
  <c r="M427" i="7"/>
  <c r="E130" i="8" s="1"/>
  <c r="F130" i="8"/>
  <c r="K130" i="8" s="1"/>
  <c r="N130" i="8" s="1"/>
  <c r="O130" i="8" s="1"/>
  <c r="M312" i="7"/>
  <c r="E15" i="8" s="1"/>
  <c r="F15" i="8"/>
  <c r="K15" i="8" s="1"/>
  <c r="N15" i="8" s="1"/>
  <c r="O15" i="8" s="1"/>
  <c r="M320" i="7"/>
  <c r="E23" i="8" s="1"/>
  <c r="F23" i="8"/>
  <c r="K23" i="8" s="1"/>
  <c r="N23" i="8" s="1"/>
  <c r="O23" i="8" s="1"/>
  <c r="M336" i="7"/>
  <c r="E39" i="8" s="1"/>
  <c r="F39" i="8"/>
  <c r="N39" i="8" s="1"/>
  <c r="O39" i="8" s="1"/>
  <c r="M352" i="7"/>
  <c r="M368" i="7"/>
  <c r="E71" i="8" s="1"/>
  <c r="F71" i="8"/>
  <c r="K71" i="8" s="1"/>
  <c r="N71" i="8" s="1"/>
  <c r="O71" i="8" s="1"/>
  <c r="M384" i="7"/>
  <c r="E87" i="8" s="1"/>
  <c r="F87" i="8"/>
  <c r="K87" i="8" s="1"/>
  <c r="N87" i="8" s="1"/>
  <c r="O87" i="8" s="1"/>
  <c r="M400" i="7"/>
  <c r="E103" i="8" s="1"/>
  <c r="F103" i="8"/>
  <c r="K103" i="8" s="1"/>
  <c r="N103" i="8" s="1"/>
  <c r="O103" i="8" s="1"/>
  <c r="M416" i="7"/>
  <c r="M432" i="7"/>
  <c r="M309" i="7"/>
  <c r="M325" i="7"/>
  <c r="E28" i="8" s="1"/>
  <c r="F28" i="8"/>
  <c r="K28" i="8" s="1"/>
  <c r="N28" i="8" s="1"/>
  <c r="O28" i="8" s="1"/>
  <c r="M341" i="7"/>
  <c r="M357" i="7"/>
  <c r="E60" i="8" s="1"/>
  <c r="F60" i="8"/>
  <c r="K60" i="8" s="1"/>
  <c r="N60" i="8" s="1"/>
  <c r="O60" i="8" s="1"/>
  <c r="M365" i="7"/>
  <c r="M373" i="7"/>
  <c r="E76" i="8" s="1"/>
  <c r="F76" i="8"/>
  <c r="K76" i="8" s="1"/>
  <c r="N76" i="8" s="1"/>
  <c r="O76" i="8" s="1"/>
  <c r="M381" i="7"/>
  <c r="M389" i="7"/>
  <c r="E92" i="8" s="1"/>
  <c r="F92" i="8"/>
  <c r="K92" i="8" s="1"/>
  <c r="N92" i="8" s="1"/>
  <c r="O92" i="8" s="1"/>
  <c r="M397" i="7"/>
  <c r="E100" i="8" s="1"/>
  <c r="F100" i="8"/>
  <c r="K100" i="8" s="1"/>
  <c r="N100" i="8" s="1"/>
  <c r="O100" i="8" s="1"/>
  <c r="M405" i="7"/>
  <c r="E108" i="8" s="1"/>
  <c r="F108" i="8"/>
  <c r="K108" i="8" s="1"/>
  <c r="N108" i="8" s="1"/>
  <c r="O108" i="8" s="1"/>
  <c r="M413" i="7"/>
  <c r="M421" i="7"/>
  <c r="E124" i="8" s="1"/>
  <c r="F124" i="8"/>
  <c r="K124" i="8" s="1"/>
  <c r="N124" i="8" s="1"/>
  <c r="O124" i="8" s="1"/>
  <c r="M437" i="7"/>
  <c r="E140" i="8" s="1"/>
  <c r="F140" i="8"/>
  <c r="K140" i="8" s="1"/>
  <c r="N140" i="8" s="1"/>
  <c r="O140" i="8" s="1"/>
  <c r="I30" i="3"/>
  <c r="L30" i="3" s="1"/>
  <c r="G474" i="7" s="1"/>
  <c r="H474" i="7" s="1"/>
  <c r="I474" i="7" s="1"/>
  <c r="I46" i="3"/>
  <c r="L46" i="3" s="1"/>
  <c r="G490" i="7" s="1"/>
  <c r="H490" i="7" s="1"/>
  <c r="I490" i="7" s="1"/>
  <c r="I54" i="3"/>
  <c r="L54" i="3" s="1"/>
  <c r="G498" i="7" s="1"/>
  <c r="H498" i="7" s="1"/>
  <c r="I498" i="7" s="1"/>
  <c r="L107" i="3"/>
  <c r="G551" i="7" s="1"/>
  <c r="H551" i="7" s="1"/>
  <c r="I551" i="7" s="1"/>
  <c r="L34" i="3"/>
  <c r="G478" i="7" s="1"/>
  <c r="H478" i="7" s="1"/>
  <c r="I478" i="7" s="1"/>
  <c r="L118" i="3"/>
  <c r="G562" i="7" s="1"/>
  <c r="H562" i="7" s="1"/>
  <c r="I562" i="7" s="1"/>
  <c r="L115" i="3"/>
  <c r="G559" i="7" s="1"/>
  <c r="H559" i="7" s="1"/>
  <c r="I559" i="7" s="1"/>
  <c r="L58" i="3"/>
  <c r="G502" i="7" s="1"/>
  <c r="H502" i="7" s="1"/>
  <c r="I502" i="7" s="1"/>
  <c r="L120" i="3"/>
  <c r="G564" i="7" s="1"/>
  <c r="H564" i="7" s="1"/>
  <c r="I564" i="7" s="1"/>
  <c r="L138" i="3"/>
  <c r="G582" i="7" s="1"/>
  <c r="H582" i="7" s="1"/>
  <c r="I582" i="7" s="1"/>
  <c r="L145" i="3"/>
  <c r="G589" i="7" s="1"/>
  <c r="H589" i="7" s="1"/>
  <c r="I589" i="7" s="1"/>
  <c r="I33" i="3"/>
  <c r="L33" i="3" s="1"/>
  <c r="G477" i="7" s="1"/>
  <c r="H477" i="7" s="1"/>
  <c r="I477" i="7" s="1"/>
  <c r="I49" i="3"/>
  <c r="L49" i="3" s="1"/>
  <c r="G493" i="7" s="1"/>
  <c r="H493" i="7" s="1"/>
  <c r="I493" i="7" s="1"/>
  <c r="I65" i="3"/>
  <c r="L65" i="3" s="1"/>
  <c r="G509" i="7" s="1"/>
  <c r="H509" i="7" s="1"/>
  <c r="I509" i="7" s="1"/>
  <c r="M315" i="7"/>
  <c r="E18" i="8" s="1"/>
  <c r="F18" i="8"/>
  <c r="K18" i="8" s="1"/>
  <c r="N18" i="8" s="1"/>
  <c r="O18" i="8" s="1"/>
  <c r="M331" i="7"/>
  <c r="E34" i="8" s="1"/>
  <c r="F34" i="8"/>
  <c r="K34" i="8" s="1"/>
  <c r="N34" i="8" s="1"/>
  <c r="O34" i="8" s="1"/>
  <c r="M355" i="7"/>
  <c r="M375" i="7"/>
  <c r="M403" i="7"/>
  <c r="M423" i="7"/>
  <c r="L513" i="7"/>
  <c r="M513" i="7" s="1"/>
  <c r="J513" i="7"/>
  <c r="L512" i="7"/>
  <c r="M512" i="7" s="1"/>
  <c r="J512" i="7"/>
  <c r="L550" i="7"/>
  <c r="M550" i="7" s="1"/>
  <c r="J550" i="7"/>
  <c r="J566" i="7"/>
  <c r="L566" i="7"/>
  <c r="M566" i="7" s="1"/>
  <c r="L547" i="7"/>
  <c r="M547" i="7" s="1"/>
  <c r="J547" i="7"/>
  <c r="J542" i="7"/>
  <c r="L542" i="7"/>
  <c r="M542" i="7" s="1"/>
  <c r="L576" i="7"/>
  <c r="M576" i="7" s="1"/>
  <c r="J576" i="7"/>
  <c r="J535" i="7"/>
  <c r="L535" i="7"/>
  <c r="M535" i="7" s="1"/>
  <c r="M319" i="7"/>
  <c r="M363" i="7"/>
  <c r="M415" i="7"/>
  <c r="E118" i="8" s="1"/>
  <c r="F118" i="8"/>
  <c r="K118" i="8" s="1"/>
  <c r="N118" i="8" s="1"/>
  <c r="O118" i="8" s="1"/>
  <c r="L14" i="3"/>
  <c r="G458" i="7" s="1"/>
  <c r="H458" i="7" s="1"/>
  <c r="I458" i="7" s="1"/>
  <c r="L85" i="3"/>
  <c r="G529" i="7" s="1"/>
  <c r="H529" i="7" s="1"/>
  <c r="I529" i="7" s="1"/>
  <c r="L67" i="3"/>
  <c r="G511" i="7" s="1"/>
  <c r="H511" i="7" s="1"/>
  <c r="I511" i="7" s="1"/>
  <c r="L92" i="3"/>
  <c r="G536" i="7" s="1"/>
  <c r="H536" i="7" s="1"/>
  <c r="I536" i="7" s="1"/>
  <c r="M330" i="7"/>
  <c r="M370" i="7"/>
  <c r="E73" i="8" s="1"/>
  <c r="F73" i="8"/>
  <c r="K73" i="8" s="1"/>
  <c r="N73" i="8" s="1"/>
  <c r="O73" i="8" s="1"/>
  <c r="M418" i="7"/>
  <c r="F121" i="8"/>
  <c r="K121" i="8" s="1"/>
  <c r="N121" i="8" s="1"/>
  <c r="O121" i="8" s="1"/>
  <c r="L13" i="3"/>
  <c r="G457" i="7" s="1"/>
  <c r="H457" i="7" s="1"/>
  <c r="I457" i="7" s="1"/>
  <c r="L37" i="3"/>
  <c r="G481" i="7" s="1"/>
  <c r="H481" i="7" s="1"/>
  <c r="I481" i="7" s="1"/>
  <c r="L53" i="3"/>
  <c r="G497" i="7" s="1"/>
  <c r="H497" i="7" s="1"/>
  <c r="I497" i="7" s="1"/>
  <c r="M347" i="7"/>
  <c r="M383" i="7"/>
  <c r="E86" i="8" s="1"/>
  <c r="F86" i="8"/>
  <c r="K86" i="8" s="1"/>
  <c r="N86" i="8" s="1"/>
  <c r="O86" i="8" s="1"/>
  <c r="J527" i="7"/>
  <c r="L527" i="7"/>
  <c r="M527" i="7" s="1"/>
  <c r="L572" i="7"/>
  <c r="M572" i="7" s="1"/>
  <c r="J572" i="7"/>
  <c r="L23" i="3"/>
  <c r="G467" i="7" s="1"/>
  <c r="H467" i="7" s="1"/>
  <c r="I467" i="7" s="1"/>
  <c r="L55" i="3"/>
  <c r="G499" i="7" s="1"/>
  <c r="H499" i="7" s="1"/>
  <c r="I499" i="7" s="1"/>
  <c r="J526" i="7"/>
  <c r="L526" i="7"/>
  <c r="M526" i="7" s="1"/>
  <c r="L568" i="7"/>
  <c r="M568" i="7" s="1"/>
  <c r="J568" i="7"/>
  <c r="M326" i="7"/>
  <c r="M374" i="7"/>
  <c r="E77" i="8" s="1"/>
  <c r="F77" i="8"/>
  <c r="K77" i="8" s="1"/>
  <c r="N77" i="8" s="1"/>
  <c r="O77" i="8" s="1"/>
  <c r="M422" i="7"/>
  <c r="E125" i="8" s="1"/>
  <c r="F125" i="8"/>
  <c r="K125" i="8" s="1"/>
  <c r="N125" i="8" s="1"/>
  <c r="O125" i="8" s="1"/>
  <c r="L45" i="3"/>
  <c r="G489" i="7" s="1"/>
  <c r="H489" i="7" s="1"/>
  <c r="I489" i="7" s="1"/>
  <c r="M346" i="7"/>
  <c r="E49" i="8" s="1"/>
  <c r="F49" i="8"/>
  <c r="K49" i="8" s="1"/>
  <c r="N49" i="8" s="1"/>
  <c r="O49" i="8" s="1"/>
  <c r="M402" i="7"/>
  <c r="M339" i="7"/>
  <c r="M399" i="7"/>
  <c r="E102" i="8" s="1"/>
  <c r="M304" i="7"/>
  <c r="M328" i="7"/>
  <c r="E31" i="8" s="1"/>
  <c r="F31" i="8"/>
  <c r="K31" i="8" s="1"/>
  <c r="N31" i="8" s="1"/>
  <c r="O31" i="8" s="1"/>
  <c r="M344" i="7"/>
  <c r="E47" i="8" s="1"/>
  <c r="F47" i="8"/>
  <c r="K47" i="8" s="1"/>
  <c r="N47" i="8" s="1"/>
  <c r="O47" i="8" s="1"/>
  <c r="M360" i="7"/>
  <c r="E63" i="8" s="1"/>
  <c r="F63" i="8"/>
  <c r="K63" i="8" s="1"/>
  <c r="N63" i="8" s="1"/>
  <c r="O63" i="8" s="1"/>
  <c r="M376" i="7"/>
  <c r="E79" i="8" s="1"/>
  <c r="F79" i="8"/>
  <c r="K79" i="8" s="1"/>
  <c r="N79" i="8" s="1"/>
  <c r="O79" i="8" s="1"/>
  <c r="M392" i="7"/>
  <c r="E95" i="8" s="1"/>
  <c r="F95" i="8"/>
  <c r="K95" i="8" s="1"/>
  <c r="N95" i="8" s="1"/>
  <c r="O95" i="8" s="1"/>
  <c r="M408" i="7"/>
  <c r="M424" i="7"/>
  <c r="E127" i="8" s="1"/>
  <c r="F127" i="8"/>
  <c r="K127" i="8" s="1"/>
  <c r="N127" i="8" s="1"/>
  <c r="O127" i="8" s="1"/>
  <c r="M440" i="7"/>
  <c r="M317" i="7"/>
  <c r="M333" i="7"/>
  <c r="M349" i="7"/>
  <c r="M429" i="7"/>
  <c r="L142" i="3"/>
  <c r="G586" i="7" s="1"/>
  <c r="H586" i="7" s="1"/>
  <c r="I586" i="7" s="1"/>
  <c r="M322" i="7"/>
  <c r="E25" i="8" s="1"/>
  <c r="F25" i="8"/>
  <c r="K25" i="8" s="1"/>
  <c r="N25" i="8" s="1"/>
  <c r="O25" i="8" s="1"/>
  <c r="M342" i="7"/>
  <c r="M358" i="7"/>
  <c r="E61" i="8" s="1"/>
  <c r="F61" i="8"/>
  <c r="K61" i="8" s="1"/>
  <c r="N61" i="8" s="1"/>
  <c r="O61" i="8" s="1"/>
  <c r="M382" i="7"/>
  <c r="E85" i="8" s="1"/>
  <c r="F85" i="8"/>
  <c r="K85" i="8" s="1"/>
  <c r="N85" i="8" s="1"/>
  <c r="O85" i="8" s="1"/>
  <c r="M406" i="7"/>
  <c r="E109" i="8" s="1"/>
  <c r="F109" i="8"/>
  <c r="K109" i="8" s="1"/>
  <c r="N109" i="8" s="1"/>
  <c r="O109" i="8" s="1"/>
  <c r="M430" i="7"/>
  <c r="E133" i="8" s="1"/>
  <c r="L79" i="3"/>
  <c r="G523" i="7" s="1"/>
  <c r="H523" i="7" s="1"/>
  <c r="I523" i="7" s="1"/>
  <c r="M311" i="7"/>
  <c r="E14" i="8" s="1"/>
  <c r="F14" i="8"/>
  <c r="K14" i="8" s="1"/>
  <c r="N14" i="8" s="1"/>
  <c r="O14" i="8" s="1"/>
  <c r="M335" i="7"/>
  <c r="M359" i="7"/>
  <c r="E62" i="8" s="1"/>
  <c r="F62" i="8"/>
  <c r="K62" i="8" s="1"/>
  <c r="N62" i="8" s="1"/>
  <c r="O62" i="8" s="1"/>
  <c r="M379" i="7"/>
  <c r="E82" i="8" s="1"/>
  <c r="M395" i="7"/>
  <c r="E98" i="8" s="1"/>
  <c r="F98" i="8"/>
  <c r="K98" i="8" s="1"/>
  <c r="N98" i="8" s="1"/>
  <c r="O98" i="8" s="1"/>
  <c r="M419" i="7"/>
  <c r="E122" i="8" s="1"/>
  <c r="F122" i="8"/>
  <c r="K122" i="8" s="1"/>
  <c r="N122" i="8" s="1"/>
  <c r="O122" i="8" s="1"/>
  <c r="M439" i="7"/>
  <c r="L143" i="3"/>
  <c r="G587" i="7" s="1"/>
  <c r="H587" i="7" s="1"/>
  <c r="I587" i="7" s="1"/>
  <c r="L144" i="3"/>
  <c r="G588" i="7" s="1"/>
  <c r="H588" i="7" s="1"/>
  <c r="I588" i="7" s="1"/>
  <c r="L130" i="3"/>
  <c r="G574" i="7" s="1"/>
  <c r="H574" i="7" s="1"/>
  <c r="I574" i="7" s="1"/>
  <c r="L565" i="7"/>
  <c r="M565" i="7" s="1"/>
  <c r="J565" i="7"/>
  <c r="L137" i="3"/>
  <c r="G581" i="7" s="1"/>
  <c r="H581" i="7" s="1"/>
  <c r="I581" i="7" s="1"/>
  <c r="I12" i="3"/>
  <c r="L148" i="3"/>
  <c r="G592" i="7" s="1"/>
  <c r="H592" i="7" s="1"/>
  <c r="I592" i="7" s="1"/>
  <c r="M318" i="7"/>
  <c r="M338" i="7"/>
  <c r="E41" i="8" s="1"/>
  <c r="F41" i="8"/>
  <c r="K41" i="8" s="1"/>
  <c r="N41" i="8" s="1"/>
  <c r="O41" i="8" s="1"/>
  <c r="M362" i="7"/>
  <c r="E65" i="8" s="1"/>
  <c r="F65" i="8"/>
  <c r="K65" i="8" s="1"/>
  <c r="N65" i="8" s="1"/>
  <c r="O65" i="8" s="1"/>
  <c r="M386" i="7"/>
  <c r="E89" i="8" s="1"/>
  <c r="F89" i="8"/>
  <c r="K89" i="8" s="1"/>
  <c r="N89" i="8" s="1"/>
  <c r="O89" i="8" s="1"/>
  <c r="M410" i="7"/>
  <c r="M434" i="7"/>
  <c r="M334" i="7"/>
  <c r="E37" i="8" s="1"/>
  <c r="F37" i="8"/>
  <c r="K37" i="8" s="1"/>
  <c r="N37" i="8" s="1"/>
  <c r="O37" i="8" s="1"/>
  <c r="M366" i="7"/>
  <c r="E69" i="8" s="1"/>
  <c r="F69" i="8"/>
  <c r="K69" i="8" s="1"/>
  <c r="N69" i="8" s="1"/>
  <c r="O69" i="8" s="1"/>
  <c r="M390" i="7"/>
  <c r="E93" i="8" s="1"/>
  <c r="F93" i="8"/>
  <c r="K93" i="8" s="1"/>
  <c r="N93" i="8" s="1"/>
  <c r="O93" i="8" s="1"/>
  <c r="M414" i="7"/>
  <c r="M438" i="7"/>
  <c r="M323" i="7"/>
  <c r="M351" i="7"/>
  <c r="M387" i="7"/>
  <c r="E90" i="8" s="1"/>
  <c r="F90" i="8"/>
  <c r="K90" i="8" s="1"/>
  <c r="N90" i="8" s="1"/>
  <c r="O90" i="8" s="1"/>
  <c r="M411" i="7"/>
  <c r="M443" i="7"/>
  <c r="E146" i="8" s="1"/>
  <c r="F146" i="8"/>
  <c r="K146" i="8" s="1"/>
  <c r="N146" i="8" s="1"/>
  <c r="O146" i="8" s="1"/>
  <c r="M308" i="7"/>
  <c r="M316" i="7"/>
  <c r="E19" i="8" s="1"/>
  <c r="F19" i="8"/>
  <c r="K19" i="8" s="1"/>
  <c r="N19" i="8" s="1"/>
  <c r="O19" i="8" s="1"/>
  <c r="M324" i="7"/>
  <c r="M332" i="7"/>
  <c r="M340" i="7"/>
  <c r="M348" i="7"/>
  <c r="M356" i="7"/>
  <c r="E59" i="8" s="1"/>
  <c r="F59" i="8"/>
  <c r="K59" i="8" s="1"/>
  <c r="N59" i="8" s="1"/>
  <c r="O59" i="8" s="1"/>
  <c r="M364" i="7"/>
  <c r="E67" i="8" s="1"/>
  <c r="F67" i="8"/>
  <c r="K67" i="8" s="1"/>
  <c r="N67" i="8" s="1"/>
  <c r="O67" i="8" s="1"/>
  <c r="M372" i="7"/>
  <c r="E75" i="8" s="1"/>
  <c r="F75" i="8"/>
  <c r="K75" i="8" s="1"/>
  <c r="N75" i="8" s="1"/>
  <c r="O75" i="8" s="1"/>
  <c r="M380" i="7"/>
  <c r="M388" i="7"/>
  <c r="M396" i="7"/>
  <c r="M404" i="7"/>
  <c r="E107" i="8" s="1"/>
  <c r="F107" i="8"/>
  <c r="K107" i="8" s="1"/>
  <c r="N107" i="8" s="1"/>
  <c r="O107" i="8" s="1"/>
  <c r="M412" i="7"/>
  <c r="E115" i="8" s="1"/>
  <c r="F115" i="8"/>
  <c r="K115" i="8" s="1"/>
  <c r="N115" i="8" s="1"/>
  <c r="O115" i="8" s="1"/>
  <c r="M420" i="7"/>
  <c r="E123" i="8" s="1"/>
  <c r="F123" i="8"/>
  <c r="K123" i="8" s="1"/>
  <c r="N123" i="8" s="1"/>
  <c r="O123" i="8" s="1"/>
  <c r="M428" i="7"/>
  <c r="E131" i="8" s="1"/>
  <c r="M436" i="7"/>
  <c r="E139" i="8" s="1"/>
  <c r="F139" i="8"/>
  <c r="M305" i="7"/>
  <c r="M313" i="7"/>
  <c r="M321" i="7"/>
  <c r="M329" i="7"/>
  <c r="M337" i="7"/>
  <c r="M345" i="7"/>
  <c r="M353" i="7"/>
  <c r="M361" i="7"/>
  <c r="M369" i="7"/>
  <c r="M377" i="7"/>
  <c r="E80" i="8" s="1"/>
  <c r="F80" i="8"/>
  <c r="K80" i="8" s="1"/>
  <c r="N80" i="8" s="1"/>
  <c r="O80" i="8" s="1"/>
  <c r="M385" i="7"/>
  <c r="E88" i="8" s="1"/>
  <c r="F88" i="8"/>
  <c r="K88" i="8" s="1"/>
  <c r="N88" i="8" s="1"/>
  <c r="O88" i="8" s="1"/>
  <c r="M401" i="7"/>
  <c r="E104" i="8" s="1"/>
  <c r="F104" i="8"/>
  <c r="K104" i="8" s="1"/>
  <c r="N104" i="8" s="1"/>
  <c r="O104" i="8" s="1"/>
  <c r="M409" i="7"/>
  <c r="E112" i="8" s="1"/>
  <c r="F112" i="8"/>
  <c r="K112" i="8" s="1"/>
  <c r="N112" i="8" s="1"/>
  <c r="O112" i="8" s="1"/>
  <c r="M417" i="7"/>
  <c r="E120" i="8" s="1"/>
  <c r="F120" i="8"/>
  <c r="K120" i="8" s="1"/>
  <c r="N120" i="8" s="1"/>
  <c r="O120" i="8" s="1"/>
  <c r="M425" i="7"/>
  <c r="M433" i="7"/>
  <c r="M441" i="7"/>
  <c r="K139" i="8" l="1"/>
  <c r="N139" i="8" s="1"/>
  <c r="O139" i="8" s="1"/>
  <c r="L452" i="7"/>
  <c r="L453" i="7"/>
  <c r="L517" i="7"/>
  <c r="J517" i="7"/>
  <c r="E35" i="8"/>
  <c r="F43" i="8"/>
  <c r="K43" i="8" s="1"/>
  <c r="N43" i="8" s="1"/>
  <c r="O43" i="8" s="1"/>
  <c r="S43" i="8" s="1"/>
  <c r="F113" i="8"/>
  <c r="K113" i="8" s="1"/>
  <c r="N113" i="8" s="1"/>
  <c r="O113" i="8" s="1"/>
  <c r="P113" i="8" s="1"/>
  <c r="C113" i="8" s="1"/>
  <c r="E43" i="8"/>
  <c r="E113" i="8"/>
  <c r="F105" i="8"/>
  <c r="K105" i="8" s="1"/>
  <c r="N105" i="8" s="1"/>
  <c r="O105" i="8" s="1"/>
  <c r="S105" i="8" s="1"/>
  <c r="F135" i="8"/>
  <c r="K135" i="8" s="1"/>
  <c r="N135" i="8" s="1"/>
  <c r="O135" i="8" s="1"/>
  <c r="P135" i="8" s="1"/>
  <c r="C135" i="8" s="1"/>
  <c r="F134" i="8"/>
  <c r="K134" i="8" s="1"/>
  <c r="N134" i="8" s="1"/>
  <c r="O134" i="8" s="1"/>
  <c r="P134" i="8" s="1"/>
  <c r="C134" i="8" s="1"/>
  <c r="F131" i="8"/>
  <c r="K131" i="8" s="1"/>
  <c r="N131" i="8" s="1"/>
  <c r="O131" i="8" s="1"/>
  <c r="S131" i="8" s="1"/>
  <c r="F35" i="8"/>
  <c r="K35" i="8" s="1"/>
  <c r="N35" i="8" s="1"/>
  <c r="O35" i="8" s="1"/>
  <c r="B35" i="8" s="1"/>
  <c r="I149" i="3"/>
  <c r="F82" i="8"/>
  <c r="K82" i="8" s="1"/>
  <c r="N82" i="8" s="1"/>
  <c r="O82" i="8" s="1"/>
  <c r="P82" i="8" s="1"/>
  <c r="C82" i="8" s="1"/>
  <c r="F133" i="8"/>
  <c r="K133" i="8" s="1"/>
  <c r="N133" i="8" s="1"/>
  <c r="O133" i="8" s="1"/>
  <c r="F102" i="8"/>
  <c r="K102" i="8" s="1"/>
  <c r="N102" i="8" s="1"/>
  <c r="O102" i="8" s="1"/>
  <c r="E105" i="8"/>
  <c r="E135" i="8"/>
  <c r="L556" i="7"/>
  <c r="J556" i="7"/>
  <c r="J528" i="7"/>
  <c r="L528" i="7"/>
  <c r="L475" i="7"/>
  <c r="J475" i="7"/>
  <c r="L495" i="7"/>
  <c r="J495" i="7"/>
  <c r="F145" i="8"/>
  <c r="K145" i="8" s="1"/>
  <c r="N145" i="8" s="1"/>
  <c r="O145" i="8" s="1"/>
  <c r="S145" i="8" s="1"/>
  <c r="L509" i="7"/>
  <c r="J509" i="7"/>
  <c r="L490" i="7"/>
  <c r="J490" i="7"/>
  <c r="L544" i="7"/>
  <c r="J544" i="7"/>
  <c r="J493" i="7"/>
  <c r="L493" i="7"/>
  <c r="L474" i="7"/>
  <c r="J474" i="7"/>
  <c r="J477" i="7"/>
  <c r="L477" i="7"/>
  <c r="L498" i="7"/>
  <c r="J498" i="7"/>
  <c r="S88" i="8"/>
  <c r="B88" i="8"/>
  <c r="R88" i="8"/>
  <c r="P88" i="8"/>
  <c r="C88" i="8" s="1"/>
  <c r="P115" i="8"/>
  <c r="C115" i="8" s="1"/>
  <c r="S115" i="8"/>
  <c r="B115" i="8"/>
  <c r="R115" i="8"/>
  <c r="S67" i="8"/>
  <c r="P67" i="8"/>
  <c r="C67" i="8" s="1"/>
  <c r="R67" i="8"/>
  <c r="B67" i="8"/>
  <c r="R19" i="8"/>
  <c r="P19" i="8"/>
  <c r="C19" i="8" s="1"/>
  <c r="S19" i="8"/>
  <c r="B19" i="8"/>
  <c r="S146" i="8"/>
  <c r="P146" i="8"/>
  <c r="C146" i="8" s="1"/>
  <c r="R146" i="8"/>
  <c r="B146" i="8"/>
  <c r="S90" i="8"/>
  <c r="B90" i="8"/>
  <c r="P90" i="8"/>
  <c r="C90" i="8" s="1"/>
  <c r="R90" i="8"/>
  <c r="S69" i="8"/>
  <c r="B69" i="8"/>
  <c r="R69" i="8"/>
  <c r="P69" i="8"/>
  <c r="C69" i="8" s="1"/>
  <c r="R89" i="8"/>
  <c r="B89" i="8"/>
  <c r="S89" i="8"/>
  <c r="P89" i="8"/>
  <c r="C89" i="8" s="1"/>
  <c r="P41" i="8"/>
  <c r="C41" i="8" s="1"/>
  <c r="B41" i="8"/>
  <c r="S41" i="8"/>
  <c r="R41" i="8"/>
  <c r="L592" i="7"/>
  <c r="J592" i="7"/>
  <c r="B98" i="8"/>
  <c r="S98" i="8"/>
  <c r="P98" i="8"/>
  <c r="C98" i="8" s="1"/>
  <c r="R98" i="8"/>
  <c r="R62" i="8"/>
  <c r="S62" i="8"/>
  <c r="P62" i="8"/>
  <c r="C62" i="8" s="1"/>
  <c r="B62" i="8"/>
  <c r="P14" i="8"/>
  <c r="C14" i="8" s="1"/>
  <c r="B14" i="8"/>
  <c r="R14" i="8"/>
  <c r="S14" i="8"/>
  <c r="R79" i="8"/>
  <c r="P79" i="8"/>
  <c r="C79" i="8" s="1"/>
  <c r="B79" i="8"/>
  <c r="S79" i="8"/>
  <c r="P47" i="8"/>
  <c r="C47" i="8" s="1"/>
  <c r="S47" i="8"/>
  <c r="B47" i="8"/>
  <c r="R47" i="8"/>
  <c r="S49" i="8"/>
  <c r="B49" i="8"/>
  <c r="P49" i="8"/>
  <c r="C49" i="8" s="1"/>
  <c r="R49" i="8"/>
  <c r="J481" i="7"/>
  <c r="L481" i="7"/>
  <c r="S73" i="8"/>
  <c r="R73" i="8"/>
  <c r="P73" i="8"/>
  <c r="C73" i="8" s="1"/>
  <c r="B73" i="8"/>
  <c r="L536" i="7"/>
  <c r="J536" i="7"/>
  <c r="R118" i="8"/>
  <c r="S118" i="8"/>
  <c r="B118" i="8"/>
  <c r="P118" i="8"/>
  <c r="C118" i="8" s="1"/>
  <c r="S34" i="8"/>
  <c r="R34" i="8"/>
  <c r="P34" i="8"/>
  <c r="C34" i="8" s="1"/>
  <c r="B34" i="8"/>
  <c r="J589" i="7"/>
  <c r="L589" i="7"/>
  <c r="L502" i="7"/>
  <c r="J502" i="7"/>
  <c r="J551" i="7"/>
  <c r="L551" i="7"/>
  <c r="P140" i="8"/>
  <c r="C140" i="8" s="1"/>
  <c r="S140" i="8"/>
  <c r="B140" i="8"/>
  <c r="R140" i="8"/>
  <c r="S100" i="8"/>
  <c r="R100" i="8"/>
  <c r="P100" i="8"/>
  <c r="C100" i="8" s="1"/>
  <c r="B100" i="8"/>
  <c r="F68" i="8"/>
  <c r="K68" i="8" s="1"/>
  <c r="N68" i="8" s="1"/>
  <c r="O68" i="8" s="1"/>
  <c r="P87" i="8"/>
  <c r="C87" i="8" s="1"/>
  <c r="B87" i="8"/>
  <c r="S87" i="8"/>
  <c r="R87" i="8"/>
  <c r="S23" i="8"/>
  <c r="R23" i="8"/>
  <c r="B23" i="8"/>
  <c r="P23" i="8"/>
  <c r="C23" i="8" s="1"/>
  <c r="R130" i="8"/>
  <c r="B130" i="8"/>
  <c r="S130" i="8"/>
  <c r="P130" i="8"/>
  <c r="C130" i="8" s="1"/>
  <c r="L577" i="7"/>
  <c r="J577" i="7"/>
  <c r="E81" i="8"/>
  <c r="P101" i="8"/>
  <c r="C101" i="8" s="1"/>
  <c r="S101" i="8"/>
  <c r="B101" i="8"/>
  <c r="R101" i="8"/>
  <c r="R17" i="8"/>
  <c r="B17" i="8"/>
  <c r="P17" i="8"/>
  <c r="C17" i="8" s="1"/>
  <c r="S17" i="8"/>
  <c r="L573" i="7"/>
  <c r="J573" i="7"/>
  <c r="R145" i="8"/>
  <c r="J501" i="7"/>
  <c r="L501" i="7"/>
  <c r="R94" i="8"/>
  <c r="S94" i="8"/>
  <c r="P94" i="8"/>
  <c r="C94" i="8" s="1"/>
  <c r="B94" i="8"/>
  <c r="P10" i="8"/>
  <c r="C10" i="8" s="1"/>
  <c r="S10" i="8"/>
  <c r="B10" i="8"/>
  <c r="R10" i="8"/>
  <c r="S112" i="8"/>
  <c r="R112" i="8"/>
  <c r="P112" i="8"/>
  <c r="C112" i="8" s="1"/>
  <c r="B112" i="8"/>
  <c r="L574" i="7"/>
  <c r="J574" i="7"/>
  <c r="B109" i="8"/>
  <c r="R109" i="8"/>
  <c r="S109" i="8"/>
  <c r="P109" i="8"/>
  <c r="C109" i="8" s="1"/>
  <c r="S61" i="8"/>
  <c r="P61" i="8"/>
  <c r="C61" i="8" s="1"/>
  <c r="R61" i="8"/>
  <c r="B61" i="8"/>
  <c r="R25" i="8"/>
  <c r="B25" i="8"/>
  <c r="P25" i="8"/>
  <c r="C25" i="8" s="1"/>
  <c r="S25" i="8"/>
  <c r="S77" i="8"/>
  <c r="P77" i="8"/>
  <c r="C77" i="8" s="1"/>
  <c r="R77" i="8"/>
  <c r="B77" i="8"/>
  <c r="J499" i="7"/>
  <c r="L499" i="7"/>
  <c r="J457" i="7"/>
  <c r="L457" i="7"/>
  <c r="J511" i="7"/>
  <c r="L511" i="7"/>
  <c r="L582" i="7"/>
  <c r="J582" i="7"/>
  <c r="J559" i="7"/>
  <c r="L559" i="7"/>
  <c r="E68" i="8"/>
  <c r="S9" i="8"/>
  <c r="B9" i="8"/>
  <c r="R9" i="8"/>
  <c r="P9" i="8"/>
  <c r="C9" i="8" s="1"/>
  <c r="J496" i="7"/>
  <c r="L496" i="7"/>
  <c r="L541" i="7"/>
  <c r="J541" i="7"/>
  <c r="J500" i="7"/>
  <c r="L500" i="7"/>
  <c r="B110" i="8"/>
  <c r="R110" i="8"/>
  <c r="S110" i="8"/>
  <c r="P110" i="8"/>
  <c r="C110" i="8" s="1"/>
  <c r="E145" i="8"/>
  <c r="J485" i="7"/>
  <c r="L485" i="7"/>
  <c r="J503" i="7"/>
  <c r="L503" i="7"/>
  <c r="H303" i="7"/>
  <c r="R120" i="8"/>
  <c r="B120" i="8"/>
  <c r="S120" i="8"/>
  <c r="P120" i="8"/>
  <c r="C120" i="8" s="1"/>
  <c r="P80" i="8"/>
  <c r="C80" i="8" s="1"/>
  <c r="S80" i="8"/>
  <c r="B80" i="8"/>
  <c r="R80" i="8"/>
  <c r="P123" i="8"/>
  <c r="C123" i="8" s="1"/>
  <c r="R123" i="8"/>
  <c r="B123" i="8"/>
  <c r="S123" i="8"/>
  <c r="R107" i="8"/>
  <c r="B107" i="8"/>
  <c r="S107" i="8"/>
  <c r="P107" i="8"/>
  <c r="C107" i="8" s="1"/>
  <c r="S75" i="8"/>
  <c r="R75" i="8"/>
  <c r="B75" i="8"/>
  <c r="P75" i="8"/>
  <c r="C75" i="8" s="1"/>
  <c r="P59" i="8"/>
  <c r="C59" i="8" s="1"/>
  <c r="B59" i="8"/>
  <c r="S59" i="8"/>
  <c r="R59" i="8"/>
  <c r="P43" i="8"/>
  <c r="C43" i="8" s="1"/>
  <c r="B93" i="8"/>
  <c r="P93" i="8"/>
  <c r="C93" i="8" s="1"/>
  <c r="R93" i="8"/>
  <c r="S93" i="8"/>
  <c r="S37" i="8"/>
  <c r="P37" i="8"/>
  <c r="C37" i="8" s="1"/>
  <c r="B37" i="8"/>
  <c r="R37" i="8"/>
  <c r="R113" i="8"/>
  <c r="S113" i="8"/>
  <c r="S65" i="8"/>
  <c r="P65" i="8"/>
  <c r="C65" i="8" s="1"/>
  <c r="R65" i="8"/>
  <c r="B65" i="8"/>
  <c r="L581" i="7"/>
  <c r="J581" i="7"/>
  <c r="L588" i="7"/>
  <c r="J588" i="7"/>
  <c r="S122" i="8"/>
  <c r="B122" i="8"/>
  <c r="P122" i="8"/>
  <c r="C122" i="8" s="1"/>
  <c r="R122" i="8"/>
  <c r="J523" i="7"/>
  <c r="L523" i="7"/>
  <c r="B127" i="8"/>
  <c r="P127" i="8"/>
  <c r="C127" i="8" s="1"/>
  <c r="S127" i="8"/>
  <c r="R127" i="8"/>
  <c r="P95" i="8"/>
  <c r="C95" i="8" s="1"/>
  <c r="S95" i="8"/>
  <c r="B95" i="8"/>
  <c r="R95" i="8"/>
  <c r="B63" i="8"/>
  <c r="P63" i="8"/>
  <c r="C63" i="8" s="1"/>
  <c r="S63" i="8"/>
  <c r="R63" i="8"/>
  <c r="P31" i="8"/>
  <c r="C31" i="8" s="1"/>
  <c r="B31" i="8"/>
  <c r="R31" i="8"/>
  <c r="S31" i="8"/>
  <c r="P102" i="8"/>
  <c r="C102" i="8" s="1"/>
  <c r="S102" i="8"/>
  <c r="B102" i="8"/>
  <c r="R102" i="8"/>
  <c r="R105" i="8"/>
  <c r="B105" i="8"/>
  <c r="L489" i="7"/>
  <c r="J489" i="7"/>
  <c r="J467" i="7"/>
  <c r="L467" i="7"/>
  <c r="S121" i="8"/>
  <c r="B121" i="8"/>
  <c r="P121" i="8"/>
  <c r="C121" i="8" s="1"/>
  <c r="R121" i="8"/>
  <c r="L529" i="7"/>
  <c r="J529" i="7"/>
  <c r="P18" i="8"/>
  <c r="C18" i="8" s="1"/>
  <c r="S18" i="8"/>
  <c r="B18" i="8"/>
  <c r="R18" i="8"/>
  <c r="L564" i="7"/>
  <c r="J564" i="7"/>
  <c r="L562" i="7"/>
  <c r="J562" i="7"/>
  <c r="B124" i="8"/>
  <c r="S124" i="8"/>
  <c r="R124" i="8"/>
  <c r="P124" i="8"/>
  <c r="C124" i="8" s="1"/>
  <c r="S108" i="8"/>
  <c r="B108" i="8"/>
  <c r="R108" i="8"/>
  <c r="P108" i="8"/>
  <c r="C108" i="8" s="1"/>
  <c r="S92" i="8"/>
  <c r="R92" i="8"/>
  <c r="P92" i="8"/>
  <c r="C92" i="8" s="1"/>
  <c r="B92" i="8"/>
  <c r="P76" i="8"/>
  <c r="C76" i="8" s="1"/>
  <c r="R76" i="8"/>
  <c r="B76" i="8"/>
  <c r="S76" i="8"/>
  <c r="R60" i="8"/>
  <c r="B60" i="8"/>
  <c r="S60" i="8"/>
  <c r="P60" i="8"/>
  <c r="C60" i="8" s="1"/>
  <c r="P28" i="8"/>
  <c r="C28" i="8" s="1"/>
  <c r="S28" i="8"/>
  <c r="B28" i="8"/>
  <c r="R28" i="8"/>
  <c r="B135" i="8"/>
  <c r="R135" i="8"/>
  <c r="P103" i="8"/>
  <c r="C103" i="8" s="1"/>
  <c r="R103" i="8"/>
  <c r="B103" i="8"/>
  <c r="S103" i="8"/>
  <c r="P71" i="8"/>
  <c r="C71" i="8" s="1"/>
  <c r="B71" i="8"/>
  <c r="S71" i="8"/>
  <c r="R71" i="8"/>
  <c r="P39" i="8"/>
  <c r="C39" i="8" s="1"/>
  <c r="R39" i="8"/>
  <c r="B39" i="8"/>
  <c r="S39" i="8"/>
  <c r="P15" i="8"/>
  <c r="C15" i="8" s="1"/>
  <c r="R15" i="8"/>
  <c r="S15" i="8"/>
  <c r="B15" i="8"/>
  <c r="P74" i="8"/>
  <c r="C74" i="8" s="1"/>
  <c r="R74" i="8"/>
  <c r="S74" i="8"/>
  <c r="B74" i="8"/>
  <c r="L483" i="7"/>
  <c r="J483" i="7"/>
  <c r="L571" i="7"/>
  <c r="J571" i="7"/>
  <c r="F97" i="8"/>
  <c r="K97" i="8" s="1"/>
  <c r="N97" i="8" s="1"/>
  <c r="O97" i="8" s="1"/>
  <c r="J469" i="7"/>
  <c r="L469" i="7"/>
  <c r="L472" i="7"/>
  <c r="J472" i="7"/>
  <c r="J487" i="7"/>
  <c r="L487" i="7"/>
  <c r="R138" i="8"/>
  <c r="P138" i="8"/>
  <c r="C138" i="8" s="1"/>
  <c r="S138" i="8"/>
  <c r="B138" i="8"/>
  <c r="F46" i="8"/>
  <c r="K46" i="8" s="1"/>
  <c r="N46" i="8" s="1"/>
  <c r="O46" i="8" s="1"/>
  <c r="S104" i="8"/>
  <c r="B104" i="8"/>
  <c r="R104" i="8"/>
  <c r="P104" i="8"/>
  <c r="C104" i="8" s="1"/>
  <c r="J587" i="7"/>
  <c r="L587" i="7"/>
  <c r="B133" i="8"/>
  <c r="S133" i="8"/>
  <c r="P133" i="8"/>
  <c r="C133" i="8" s="1"/>
  <c r="R133" i="8"/>
  <c r="P85" i="8"/>
  <c r="C85" i="8" s="1"/>
  <c r="B85" i="8"/>
  <c r="S85" i="8"/>
  <c r="R85" i="8"/>
  <c r="L586" i="7"/>
  <c r="J586" i="7"/>
  <c r="B125" i="8"/>
  <c r="R125" i="8"/>
  <c r="S125" i="8"/>
  <c r="P125" i="8"/>
  <c r="C125" i="8" s="1"/>
  <c r="P86" i="8"/>
  <c r="C86" i="8" s="1"/>
  <c r="B86" i="8"/>
  <c r="S86" i="8"/>
  <c r="R86" i="8"/>
  <c r="J497" i="7"/>
  <c r="L497" i="7"/>
  <c r="E121" i="8"/>
  <c r="J458" i="7"/>
  <c r="L458" i="7"/>
  <c r="L12" i="3"/>
  <c r="L478" i="7"/>
  <c r="J478" i="7"/>
  <c r="F81" i="8"/>
  <c r="K81" i="8" s="1"/>
  <c r="N81" i="8" s="1"/>
  <c r="O81" i="8" s="1"/>
  <c r="J465" i="7"/>
  <c r="L465" i="7"/>
  <c r="L466" i="7"/>
  <c r="J466" i="7"/>
  <c r="P70" i="8"/>
  <c r="C70" i="8" s="1"/>
  <c r="R70" i="8"/>
  <c r="B70" i="8"/>
  <c r="S70" i="8"/>
  <c r="L561" i="7"/>
  <c r="J561" i="7"/>
  <c r="E97" i="8"/>
  <c r="J461" i="7"/>
  <c r="L461" i="7"/>
  <c r="J471" i="7"/>
  <c r="L471" i="7"/>
  <c r="E46" i="8"/>
  <c r="H451" i="7"/>
  <c r="S139" i="8" l="1"/>
  <c r="R139" i="8"/>
  <c r="P139" i="8"/>
  <c r="C139" i="8" s="1"/>
  <c r="B139" i="8"/>
  <c r="S135" i="8"/>
  <c r="B113" i="8"/>
  <c r="S35" i="8"/>
  <c r="B131" i="8"/>
  <c r="S134" i="8"/>
  <c r="R82" i="8"/>
  <c r="B134" i="8"/>
  <c r="S82" i="8"/>
  <c r="R134" i="8"/>
  <c r="B82" i="8"/>
  <c r="M452" i="7"/>
  <c r="E7" i="8" s="1"/>
  <c r="F7" i="8"/>
  <c r="K7" i="8" s="1"/>
  <c r="N7" i="8" s="1"/>
  <c r="O7" i="8" s="1"/>
  <c r="P35" i="8"/>
  <c r="C35" i="8" s="1"/>
  <c r="R35" i="8"/>
  <c r="M453" i="7"/>
  <c r="E8" i="8" s="1"/>
  <c r="F8" i="8"/>
  <c r="K8" i="8" s="1"/>
  <c r="N8" i="8" s="1"/>
  <c r="O8" i="8" s="1"/>
  <c r="R43" i="8"/>
  <c r="B145" i="8"/>
  <c r="P131" i="8"/>
  <c r="C131" i="8" s="1"/>
  <c r="P105" i="8"/>
  <c r="C105" i="8" s="1"/>
  <c r="B43" i="8"/>
  <c r="P145" i="8"/>
  <c r="C145" i="8" s="1"/>
  <c r="R131" i="8"/>
  <c r="M517" i="7"/>
  <c r="E72" i="8" s="1"/>
  <c r="F72" i="8"/>
  <c r="K72" i="8" s="1"/>
  <c r="N72" i="8" s="1"/>
  <c r="O72" i="8" s="1"/>
  <c r="M528" i="7"/>
  <c r="E83" i="8" s="1"/>
  <c r="F83" i="8"/>
  <c r="K83" i="8" s="1"/>
  <c r="N83" i="8" s="1"/>
  <c r="O83" i="8" s="1"/>
  <c r="M495" i="7"/>
  <c r="E50" i="8" s="1"/>
  <c r="F50" i="8"/>
  <c r="K50" i="8" s="1"/>
  <c r="N50" i="8" s="1"/>
  <c r="O50" i="8" s="1"/>
  <c r="M475" i="7"/>
  <c r="E30" i="8" s="1"/>
  <c r="F30" i="8"/>
  <c r="K30" i="8" s="1"/>
  <c r="N30" i="8" s="1"/>
  <c r="O30" i="8" s="1"/>
  <c r="M556" i="7"/>
  <c r="E111" i="8" s="1"/>
  <c r="F111" i="8"/>
  <c r="K111" i="8" s="1"/>
  <c r="N111" i="8" s="1"/>
  <c r="O111" i="8" s="1"/>
  <c r="M471" i="7"/>
  <c r="E26" i="8" s="1"/>
  <c r="F26" i="8"/>
  <c r="K26" i="8" s="1"/>
  <c r="N26" i="8" s="1"/>
  <c r="O26" i="8" s="1"/>
  <c r="M466" i="7"/>
  <c r="E21" i="8" s="1"/>
  <c r="F21" i="8"/>
  <c r="K21" i="8" s="1"/>
  <c r="N21" i="8" s="1"/>
  <c r="O21" i="8" s="1"/>
  <c r="S81" i="8"/>
  <c r="P81" i="8"/>
  <c r="C81" i="8" s="1"/>
  <c r="R81" i="8"/>
  <c r="B81" i="8"/>
  <c r="M586" i="7"/>
  <c r="E141" i="8" s="1"/>
  <c r="F141" i="8"/>
  <c r="K141" i="8" s="1"/>
  <c r="N141" i="8" s="1"/>
  <c r="O141" i="8" s="1"/>
  <c r="P46" i="8"/>
  <c r="C46" i="8" s="1"/>
  <c r="R46" i="8"/>
  <c r="B46" i="8"/>
  <c r="S46" i="8"/>
  <c r="M472" i="7"/>
  <c r="E27" i="8" s="1"/>
  <c r="F27" i="8"/>
  <c r="K27" i="8" s="1"/>
  <c r="N27" i="8" s="1"/>
  <c r="O27" i="8" s="1"/>
  <c r="M564" i="7"/>
  <c r="E119" i="8" s="1"/>
  <c r="F119" i="8"/>
  <c r="K119" i="8" s="1"/>
  <c r="N119" i="8" s="1"/>
  <c r="O119" i="8" s="1"/>
  <c r="M581" i="7"/>
  <c r="E136" i="8" s="1"/>
  <c r="F136" i="8"/>
  <c r="K136" i="8" s="1"/>
  <c r="N136" i="8" s="1"/>
  <c r="O136" i="8" s="1"/>
  <c r="M541" i="7"/>
  <c r="E96" i="8" s="1"/>
  <c r="F96" i="8"/>
  <c r="K96" i="8" s="1"/>
  <c r="N96" i="8" s="1"/>
  <c r="O96" i="8" s="1"/>
  <c r="M501" i="7"/>
  <c r="E56" i="8" s="1"/>
  <c r="F56" i="8"/>
  <c r="K56" i="8" s="1"/>
  <c r="N56" i="8" s="1"/>
  <c r="O56" i="8" s="1"/>
  <c r="M551" i="7"/>
  <c r="E106" i="8" s="1"/>
  <c r="F106" i="8"/>
  <c r="K106" i="8" s="1"/>
  <c r="N106" i="8" s="1"/>
  <c r="O106" i="8" s="1"/>
  <c r="M589" i="7"/>
  <c r="E144" i="8" s="1"/>
  <c r="F144" i="8"/>
  <c r="K144" i="8" s="1"/>
  <c r="N144" i="8" s="1"/>
  <c r="O144" i="8" s="1"/>
  <c r="M481" i="7"/>
  <c r="E36" i="8" s="1"/>
  <c r="F36" i="8"/>
  <c r="K36" i="8" s="1"/>
  <c r="N36" i="8" s="1"/>
  <c r="O36" i="8" s="1"/>
  <c r="M477" i="7"/>
  <c r="E32" i="8" s="1"/>
  <c r="F32" i="8"/>
  <c r="K32" i="8" s="1"/>
  <c r="N32" i="8" s="1"/>
  <c r="O32" i="8" s="1"/>
  <c r="M493" i="7"/>
  <c r="E48" i="8" s="1"/>
  <c r="F48" i="8"/>
  <c r="K48" i="8" s="1"/>
  <c r="N48" i="8" s="1"/>
  <c r="O48" i="8" s="1"/>
  <c r="I451" i="7"/>
  <c r="M487" i="7"/>
  <c r="E42" i="8" s="1"/>
  <c r="F42" i="8"/>
  <c r="K42" i="8" s="1"/>
  <c r="N42" i="8" s="1"/>
  <c r="O42" i="8" s="1"/>
  <c r="M469" i="7"/>
  <c r="E24" i="8" s="1"/>
  <c r="F24" i="8"/>
  <c r="K24" i="8" s="1"/>
  <c r="N24" i="8" s="1"/>
  <c r="O24" i="8" s="1"/>
  <c r="M571" i="7"/>
  <c r="E126" i="8" s="1"/>
  <c r="F126" i="8"/>
  <c r="K126" i="8" s="1"/>
  <c r="N126" i="8" s="1"/>
  <c r="O126" i="8" s="1"/>
  <c r="H445" i="7"/>
  <c r="I303" i="7"/>
  <c r="M485" i="7"/>
  <c r="E40" i="8" s="1"/>
  <c r="F40" i="8"/>
  <c r="K40" i="8" s="1"/>
  <c r="N40" i="8" s="1"/>
  <c r="O40" i="8" s="1"/>
  <c r="M500" i="7"/>
  <c r="E55" i="8" s="1"/>
  <c r="F55" i="8"/>
  <c r="K55" i="8" s="1"/>
  <c r="N55" i="8" s="1"/>
  <c r="O55" i="8" s="1"/>
  <c r="M496" i="7"/>
  <c r="E51" i="8" s="1"/>
  <c r="F51" i="8"/>
  <c r="K51" i="8" s="1"/>
  <c r="N51" i="8" s="1"/>
  <c r="O51" i="8" s="1"/>
  <c r="M582" i="7"/>
  <c r="E137" i="8" s="1"/>
  <c r="F137" i="8"/>
  <c r="K137" i="8" s="1"/>
  <c r="N137" i="8" s="1"/>
  <c r="O137" i="8" s="1"/>
  <c r="M511" i="7"/>
  <c r="E66" i="8" s="1"/>
  <c r="F66" i="8"/>
  <c r="K66" i="8" s="1"/>
  <c r="N66" i="8" s="1"/>
  <c r="O66" i="8" s="1"/>
  <c r="M499" i="7"/>
  <c r="E54" i="8" s="1"/>
  <c r="F54" i="8"/>
  <c r="K54" i="8" s="1"/>
  <c r="N54" i="8" s="1"/>
  <c r="O54" i="8" s="1"/>
  <c r="M574" i="7"/>
  <c r="E129" i="8" s="1"/>
  <c r="F129" i="8"/>
  <c r="K129" i="8" s="1"/>
  <c r="N129" i="8" s="1"/>
  <c r="O129" i="8" s="1"/>
  <c r="M592" i="7"/>
  <c r="E147" i="8" s="1"/>
  <c r="F147" i="8"/>
  <c r="M490" i="7"/>
  <c r="E45" i="8" s="1"/>
  <c r="F45" i="8"/>
  <c r="K45" i="8" s="1"/>
  <c r="N45" i="8" s="1"/>
  <c r="O45" i="8" s="1"/>
  <c r="M461" i="7"/>
  <c r="E16" i="8" s="1"/>
  <c r="F16" i="8"/>
  <c r="K16" i="8" s="1"/>
  <c r="N16" i="8" s="1"/>
  <c r="O16" i="8" s="1"/>
  <c r="M561" i="7"/>
  <c r="E116" i="8" s="1"/>
  <c r="F116" i="8"/>
  <c r="K116" i="8" s="1"/>
  <c r="N116" i="8" s="1"/>
  <c r="O116" i="8" s="1"/>
  <c r="M465" i="7"/>
  <c r="E20" i="8" s="1"/>
  <c r="F20" i="8"/>
  <c r="K20" i="8" s="1"/>
  <c r="N20" i="8" s="1"/>
  <c r="O20" i="8" s="1"/>
  <c r="M478" i="7"/>
  <c r="E33" i="8" s="1"/>
  <c r="F33" i="8"/>
  <c r="K33" i="8" s="1"/>
  <c r="N33" i="8" s="1"/>
  <c r="O33" i="8" s="1"/>
  <c r="M587" i="7"/>
  <c r="E142" i="8" s="1"/>
  <c r="F142" i="8"/>
  <c r="M562" i="7"/>
  <c r="E117" i="8" s="1"/>
  <c r="F117" i="8"/>
  <c r="K117" i="8" s="1"/>
  <c r="N117" i="8" s="1"/>
  <c r="O117" i="8" s="1"/>
  <c r="M529" i="7"/>
  <c r="E84" i="8" s="1"/>
  <c r="F84" i="8"/>
  <c r="K84" i="8" s="1"/>
  <c r="N84" i="8" s="1"/>
  <c r="O84" i="8" s="1"/>
  <c r="M489" i="7"/>
  <c r="E44" i="8" s="1"/>
  <c r="F44" i="8"/>
  <c r="K44" i="8" s="1"/>
  <c r="N44" i="8" s="1"/>
  <c r="O44" i="8" s="1"/>
  <c r="M588" i="7"/>
  <c r="E143" i="8" s="1"/>
  <c r="F143" i="8"/>
  <c r="K143" i="8" s="1"/>
  <c r="N143" i="8" s="1"/>
  <c r="O143" i="8" s="1"/>
  <c r="M559" i="7"/>
  <c r="E114" i="8" s="1"/>
  <c r="F114" i="8"/>
  <c r="K114" i="8" s="1"/>
  <c r="N114" i="8" s="1"/>
  <c r="O114" i="8" s="1"/>
  <c r="M577" i="7"/>
  <c r="E132" i="8" s="1"/>
  <c r="F132" i="8"/>
  <c r="K132" i="8" s="1"/>
  <c r="N132" i="8" s="1"/>
  <c r="O132" i="8" s="1"/>
  <c r="G456" i="7"/>
  <c r="L149" i="3"/>
  <c r="M458" i="7"/>
  <c r="E13" i="8" s="1"/>
  <c r="F13" i="8"/>
  <c r="K13" i="8" s="1"/>
  <c r="N13" i="8" s="1"/>
  <c r="O13" i="8" s="1"/>
  <c r="M497" i="7"/>
  <c r="E52" i="8" s="1"/>
  <c r="F52" i="8"/>
  <c r="K52" i="8" s="1"/>
  <c r="N52" i="8" s="1"/>
  <c r="O52" i="8" s="1"/>
  <c r="B97" i="8"/>
  <c r="R97" i="8"/>
  <c r="P97" i="8"/>
  <c r="C97" i="8" s="1"/>
  <c r="S97" i="8"/>
  <c r="M483" i="7"/>
  <c r="E38" i="8" s="1"/>
  <c r="F38" i="8"/>
  <c r="K38" i="8" s="1"/>
  <c r="N38" i="8" s="1"/>
  <c r="O38" i="8" s="1"/>
  <c r="M467" i="7"/>
  <c r="E22" i="8" s="1"/>
  <c r="F22" i="8"/>
  <c r="K22" i="8" s="1"/>
  <c r="N22" i="8" s="1"/>
  <c r="O22" i="8" s="1"/>
  <c r="M523" i="7"/>
  <c r="E78" i="8" s="1"/>
  <c r="F78" i="8"/>
  <c r="K78" i="8" s="1"/>
  <c r="N78" i="8" s="1"/>
  <c r="O78" i="8" s="1"/>
  <c r="M503" i="7"/>
  <c r="E58" i="8" s="1"/>
  <c r="F58" i="8"/>
  <c r="K58" i="8" s="1"/>
  <c r="N58" i="8" s="1"/>
  <c r="O58" i="8" s="1"/>
  <c r="M457" i="7"/>
  <c r="E12" i="8" s="1"/>
  <c r="F12" i="8"/>
  <c r="K12" i="8" s="1"/>
  <c r="N12" i="8" s="1"/>
  <c r="O12" i="8" s="1"/>
  <c r="M573" i="7"/>
  <c r="E128" i="8" s="1"/>
  <c r="F128" i="8"/>
  <c r="K128" i="8" s="1"/>
  <c r="N128" i="8" s="1"/>
  <c r="O128" i="8" s="1"/>
  <c r="R68" i="8"/>
  <c r="B68" i="8"/>
  <c r="S68" i="8"/>
  <c r="P68" i="8"/>
  <c r="C68" i="8" s="1"/>
  <c r="M502" i="7"/>
  <c r="E57" i="8" s="1"/>
  <c r="F57" i="8"/>
  <c r="K57" i="8" s="1"/>
  <c r="N57" i="8" s="1"/>
  <c r="O57" i="8" s="1"/>
  <c r="M536" i="7"/>
  <c r="E91" i="8" s="1"/>
  <c r="F91" i="8"/>
  <c r="K91" i="8" s="1"/>
  <c r="N91" i="8" s="1"/>
  <c r="O91" i="8" s="1"/>
  <c r="M498" i="7"/>
  <c r="E53" i="8" s="1"/>
  <c r="F53" i="8"/>
  <c r="K53" i="8" s="1"/>
  <c r="N53" i="8" s="1"/>
  <c r="O53" i="8" s="1"/>
  <c r="M474" i="7"/>
  <c r="E29" i="8" s="1"/>
  <c r="F29" i="8"/>
  <c r="K29" i="8" s="1"/>
  <c r="N29" i="8" s="1"/>
  <c r="O29" i="8" s="1"/>
  <c r="M544" i="7"/>
  <c r="E99" i="8" s="1"/>
  <c r="F99" i="8"/>
  <c r="K99" i="8" s="1"/>
  <c r="N99" i="8" s="1"/>
  <c r="O99" i="8" s="1"/>
  <c r="M509" i="7"/>
  <c r="E64" i="8" s="1"/>
  <c r="F64" i="8"/>
  <c r="K64" i="8" s="1"/>
  <c r="N64" i="8" s="1"/>
  <c r="O64" i="8" s="1"/>
  <c r="K142" i="8" l="1"/>
  <c r="N142" i="8" s="1"/>
  <c r="O142" i="8" s="1"/>
  <c r="N147" i="8"/>
  <c r="O147" i="8" s="1"/>
  <c r="K147" i="8"/>
  <c r="R7" i="8"/>
  <c r="P7" i="8"/>
  <c r="C7" i="8" s="1"/>
  <c r="S7" i="8"/>
  <c r="B7" i="8"/>
  <c r="B8" i="8"/>
  <c r="S8" i="8"/>
  <c r="P8" i="8"/>
  <c r="C8" i="8" s="1"/>
  <c r="R8" i="8"/>
  <c r="P72" i="8"/>
  <c r="C72" i="8" s="1"/>
  <c r="B72" i="8"/>
  <c r="S72" i="8"/>
  <c r="R72" i="8"/>
  <c r="R111" i="8"/>
  <c r="B111" i="8"/>
  <c r="S111" i="8"/>
  <c r="P111" i="8"/>
  <c r="C111" i="8" s="1"/>
  <c r="B50" i="8"/>
  <c r="R50" i="8"/>
  <c r="P50" i="8"/>
  <c r="C50" i="8" s="1"/>
  <c r="S50" i="8"/>
  <c r="R30" i="8"/>
  <c r="P30" i="8"/>
  <c r="C30" i="8" s="1"/>
  <c r="S30" i="8"/>
  <c r="B30" i="8"/>
  <c r="S83" i="8"/>
  <c r="B83" i="8"/>
  <c r="R83" i="8"/>
  <c r="P83" i="8"/>
  <c r="C83" i="8" s="1"/>
  <c r="R64" i="8"/>
  <c r="S64" i="8"/>
  <c r="P64" i="8"/>
  <c r="C64" i="8" s="1"/>
  <c r="B64" i="8"/>
  <c r="B53" i="8"/>
  <c r="R53" i="8"/>
  <c r="P53" i="8"/>
  <c r="C53" i="8" s="1"/>
  <c r="S53" i="8"/>
  <c r="S12" i="8"/>
  <c r="R12" i="8"/>
  <c r="B12" i="8"/>
  <c r="P12" i="8"/>
  <c r="C12" i="8" s="1"/>
  <c r="P38" i="8"/>
  <c r="C38" i="8" s="1"/>
  <c r="R38" i="8"/>
  <c r="B38" i="8"/>
  <c r="S38" i="8"/>
  <c r="S132" i="8"/>
  <c r="R132" i="8"/>
  <c r="P132" i="8"/>
  <c r="C132" i="8" s="1"/>
  <c r="B132" i="8"/>
  <c r="S143" i="8"/>
  <c r="B143" i="8"/>
  <c r="R143" i="8"/>
  <c r="P143" i="8"/>
  <c r="C143" i="8" s="1"/>
  <c r="S84" i="8"/>
  <c r="R84" i="8"/>
  <c r="P84" i="8"/>
  <c r="C84" i="8" s="1"/>
  <c r="B84" i="8"/>
  <c r="P20" i="8"/>
  <c r="C20" i="8" s="1"/>
  <c r="S20" i="8"/>
  <c r="B20" i="8"/>
  <c r="R20" i="8"/>
  <c r="B16" i="8"/>
  <c r="S16" i="8"/>
  <c r="R16" i="8"/>
  <c r="P16" i="8"/>
  <c r="C16" i="8" s="1"/>
  <c r="S147" i="8"/>
  <c r="B147" i="8"/>
  <c r="P147" i="8"/>
  <c r="C147" i="8" s="1"/>
  <c r="R147" i="8"/>
  <c r="P54" i="8"/>
  <c r="C54" i="8" s="1"/>
  <c r="B54" i="8"/>
  <c r="S54" i="8"/>
  <c r="R54" i="8"/>
  <c r="R137" i="8"/>
  <c r="P137" i="8"/>
  <c r="C137" i="8" s="1"/>
  <c r="B137" i="8"/>
  <c r="S137" i="8"/>
  <c r="S55" i="8"/>
  <c r="R55" i="8"/>
  <c r="P55" i="8"/>
  <c r="C55" i="8" s="1"/>
  <c r="B55" i="8"/>
  <c r="I445" i="7"/>
  <c r="L303" i="7"/>
  <c r="J303" i="7"/>
  <c r="J445" i="7" s="1"/>
  <c r="P24" i="8"/>
  <c r="C24" i="8" s="1"/>
  <c r="R24" i="8"/>
  <c r="B24" i="8"/>
  <c r="S24" i="8"/>
  <c r="S32" i="8"/>
  <c r="R32" i="8"/>
  <c r="P32" i="8"/>
  <c r="C32" i="8" s="1"/>
  <c r="B32" i="8"/>
  <c r="P144" i="8"/>
  <c r="C144" i="8" s="1"/>
  <c r="R144" i="8"/>
  <c r="S144" i="8"/>
  <c r="B144" i="8"/>
  <c r="P56" i="8"/>
  <c r="C56" i="8" s="1"/>
  <c r="R56" i="8"/>
  <c r="B56" i="8"/>
  <c r="S56" i="8"/>
  <c r="P136" i="8"/>
  <c r="C136" i="8" s="1"/>
  <c r="R136" i="8"/>
  <c r="B136" i="8"/>
  <c r="S136" i="8"/>
  <c r="P27" i="8"/>
  <c r="C27" i="8" s="1"/>
  <c r="B27" i="8"/>
  <c r="S27" i="8"/>
  <c r="R27" i="8"/>
  <c r="S21" i="8"/>
  <c r="P21" i="8"/>
  <c r="C21" i="8" s="1"/>
  <c r="B21" i="8"/>
  <c r="R21" i="8"/>
  <c r="S99" i="8"/>
  <c r="R99" i="8"/>
  <c r="P99" i="8"/>
  <c r="C99" i="8" s="1"/>
  <c r="B99" i="8"/>
  <c r="R57" i="8"/>
  <c r="B57" i="8"/>
  <c r="P57" i="8"/>
  <c r="C57" i="8" s="1"/>
  <c r="S57" i="8"/>
  <c r="S78" i="8"/>
  <c r="B78" i="8"/>
  <c r="R78" i="8"/>
  <c r="P78" i="8"/>
  <c r="C78" i="8" s="1"/>
  <c r="B13" i="8"/>
  <c r="R13" i="8"/>
  <c r="S13" i="8"/>
  <c r="P13" i="8"/>
  <c r="C13" i="8" s="1"/>
  <c r="J451" i="7"/>
  <c r="L451" i="7"/>
  <c r="P91" i="8"/>
  <c r="C91" i="8" s="1"/>
  <c r="R91" i="8"/>
  <c r="B91" i="8"/>
  <c r="S91" i="8"/>
  <c r="R58" i="8"/>
  <c r="S58" i="8"/>
  <c r="P58" i="8"/>
  <c r="C58" i="8" s="1"/>
  <c r="B58" i="8"/>
  <c r="P44" i="8"/>
  <c r="C44" i="8" s="1"/>
  <c r="B44" i="8"/>
  <c r="R44" i="8"/>
  <c r="S44" i="8"/>
  <c r="S117" i="8"/>
  <c r="R117" i="8"/>
  <c r="B117" i="8"/>
  <c r="P117" i="8"/>
  <c r="C117" i="8" s="1"/>
  <c r="R33" i="8"/>
  <c r="B33" i="8"/>
  <c r="S33" i="8"/>
  <c r="P33" i="8"/>
  <c r="C33" i="8" s="1"/>
  <c r="S116" i="8"/>
  <c r="R116" i="8"/>
  <c r="P116" i="8"/>
  <c r="C116" i="8" s="1"/>
  <c r="B116" i="8"/>
  <c r="B45" i="8"/>
  <c r="P45" i="8"/>
  <c r="C45" i="8" s="1"/>
  <c r="S45" i="8"/>
  <c r="R45" i="8"/>
  <c r="S129" i="8"/>
  <c r="P129" i="8"/>
  <c r="C129" i="8" s="1"/>
  <c r="R129" i="8"/>
  <c r="B129" i="8"/>
  <c r="R66" i="8"/>
  <c r="S66" i="8"/>
  <c r="P66" i="8"/>
  <c r="C66" i="8" s="1"/>
  <c r="B66" i="8"/>
  <c r="B51" i="8"/>
  <c r="R51" i="8"/>
  <c r="S51" i="8"/>
  <c r="P51" i="8"/>
  <c r="C51" i="8" s="1"/>
  <c r="S40" i="8"/>
  <c r="P40" i="8"/>
  <c r="C40" i="8" s="1"/>
  <c r="B40" i="8"/>
  <c r="R40" i="8"/>
  <c r="P126" i="8"/>
  <c r="C126" i="8" s="1"/>
  <c r="S126" i="8"/>
  <c r="B126" i="8"/>
  <c r="R126" i="8"/>
  <c r="P42" i="8"/>
  <c r="C42" i="8" s="1"/>
  <c r="R42" i="8"/>
  <c r="B42" i="8"/>
  <c r="S42" i="8"/>
  <c r="S48" i="8"/>
  <c r="B48" i="8"/>
  <c r="R48" i="8"/>
  <c r="P48" i="8"/>
  <c r="C48" i="8" s="1"/>
  <c r="S36" i="8"/>
  <c r="B36" i="8"/>
  <c r="R36" i="8"/>
  <c r="P36" i="8"/>
  <c r="C36" i="8" s="1"/>
  <c r="S106" i="8"/>
  <c r="B106" i="8"/>
  <c r="R106" i="8"/>
  <c r="P106" i="8"/>
  <c r="C106" i="8" s="1"/>
  <c r="P96" i="8"/>
  <c r="C96" i="8" s="1"/>
  <c r="B96" i="8"/>
  <c r="R96" i="8"/>
  <c r="S96" i="8"/>
  <c r="S119" i="8"/>
  <c r="B119" i="8"/>
  <c r="R119" i="8"/>
  <c r="P119" i="8"/>
  <c r="C119" i="8" s="1"/>
  <c r="S141" i="8"/>
  <c r="R141" i="8"/>
  <c r="P141" i="8"/>
  <c r="C141" i="8" s="1"/>
  <c r="B141" i="8"/>
  <c r="P26" i="8"/>
  <c r="C26" i="8" s="1"/>
  <c r="B26" i="8"/>
  <c r="S26" i="8"/>
  <c r="R26" i="8"/>
  <c r="B29" i="8"/>
  <c r="S29" i="8"/>
  <c r="R29" i="8"/>
  <c r="P29" i="8"/>
  <c r="C29" i="8" s="1"/>
  <c r="S128" i="8"/>
  <c r="R128" i="8"/>
  <c r="P128" i="8"/>
  <c r="C128" i="8" s="1"/>
  <c r="B128" i="8"/>
  <c r="P22" i="8"/>
  <c r="C22" i="8" s="1"/>
  <c r="B22" i="8"/>
  <c r="S22" i="8"/>
  <c r="R22" i="8"/>
  <c r="P52" i="8"/>
  <c r="C52" i="8" s="1"/>
  <c r="B52" i="8"/>
  <c r="R52" i="8"/>
  <c r="S52" i="8"/>
  <c r="R114" i="8"/>
  <c r="B114" i="8"/>
  <c r="P114" i="8"/>
  <c r="C114" i="8" s="1"/>
  <c r="S114" i="8"/>
  <c r="H456" i="7"/>
  <c r="G593" i="7"/>
  <c r="R142" i="8" l="1"/>
  <c r="B142" i="8"/>
  <c r="S142" i="8"/>
  <c r="P142" i="8"/>
  <c r="C142" i="8" s="1"/>
  <c r="I456" i="7"/>
  <c r="H593" i="7"/>
  <c r="L445" i="7"/>
  <c r="M303" i="7"/>
  <c r="F6" i="8"/>
  <c r="M451" i="7"/>
  <c r="K6" i="8" l="1"/>
  <c r="M445" i="7"/>
  <c r="E6" i="8"/>
  <c r="L456" i="7"/>
  <c r="J456" i="7"/>
  <c r="J593" i="7" s="1"/>
  <c r="I593" i="7"/>
  <c r="M456" i="7" l="1"/>
  <c r="F11" i="8"/>
  <c r="L593" i="7"/>
  <c r="N6" i="8"/>
  <c r="K11" i="8" l="1"/>
  <c r="K148" i="8" s="1"/>
  <c r="F148" i="8"/>
  <c r="E11" i="8"/>
  <c r="E148" i="8" s="1"/>
  <c r="M593" i="7"/>
  <c r="O6" i="8"/>
  <c r="R6" i="8" l="1"/>
  <c r="S6" i="8"/>
  <c r="P6" i="8"/>
  <c r="C6" i="8" s="1"/>
  <c r="B6" i="8"/>
  <c r="N11" i="8"/>
  <c r="O11" i="8" l="1"/>
  <c r="N148" i="8"/>
  <c r="P11" i="8" l="1"/>
  <c r="C11" i="8" s="1"/>
  <c r="R11" i="8"/>
  <c r="R148" i="8" s="1"/>
  <c r="S11" i="8"/>
  <c r="S148" i="8" s="1"/>
  <c r="B11" i="8"/>
  <c r="O148" i="8"/>
  <c r="B148" i="8" l="1"/>
  <c r="P148" i="8"/>
  <c r="C148" i="8" s="1"/>
</calcChain>
</file>

<file path=xl/sharedStrings.xml><?xml version="1.0" encoding="utf-8"?>
<sst xmlns="http://schemas.openxmlformats.org/spreadsheetml/2006/main" count="1882" uniqueCount="231">
  <si>
    <t>Classroom Category</t>
  </si>
  <si>
    <t>District</t>
  </si>
  <si>
    <t>OREA FTEADM</t>
  </si>
  <si>
    <t>Difference</t>
  </si>
  <si>
    <t>TDOE FTEADM</t>
  </si>
  <si>
    <t>Anderson County</t>
  </si>
  <si>
    <t>Clinton City</t>
  </si>
  <si>
    <t>Oak Ridge</t>
  </si>
  <si>
    <t>Bedford County</t>
  </si>
  <si>
    <t>Benton County</t>
  </si>
  <si>
    <t>Bledsoe County</t>
  </si>
  <si>
    <t>Blount County</t>
  </si>
  <si>
    <t>Alcoa City</t>
  </si>
  <si>
    <t>Maryville City</t>
  </si>
  <si>
    <t>Bradley County</t>
  </si>
  <si>
    <t>Cleveland City</t>
  </si>
  <si>
    <t>Campbell County</t>
  </si>
  <si>
    <t>Cannon County</t>
  </si>
  <si>
    <t>Carroll County</t>
  </si>
  <si>
    <t>Hollow Rock-Bruceton Special School District</t>
  </si>
  <si>
    <t>Huntingdon Special School District</t>
  </si>
  <si>
    <t>McKenzie Special School District</t>
  </si>
  <si>
    <t>South Carroll Special School District</t>
  </si>
  <si>
    <t>West Carroll Special School District</t>
  </si>
  <si>
    <t>Carter County</t>
  </si>
  <si>
    <t>Elizabethton City</t>
  </si>
  <si>
    <t>Cheatham County</t>
  </si>
  <si>
    <t>Chester County</t>
  </si>
  <si>
    <t>Claiborne County</t>
  </si>
  <si>
    <t>Clay County</t>
  </si>
  <si>
    <t>Cocke County</t>
  </si>
  <si>
    <t>Newport City</t>
  </si>
  <si>
    <t>Coffee County</t>
  </si>
  <si>
    <t>Manchester City</t>
  </si>
  <si>
    <t>Tullahoma City</t>
  </si>
  <si>
    <t>Crockett County</t>
  </si>
  <si>
    <t>Alamo City</t>
  </si>
  <si>
    <t>Bells City</t>
  </si>
  <si>
    <t>Cumberland County</t>
  </si>
  <si>
    <t>Davidson County</t>
  </si>
  <si>
    <t>Decatur County</t>
  </si>
  <si>
    <t>DeKalb County</t>
  </si>
  <si>
    <t>Dickson County</t>
  </si>
  <si>
    <t>Dyer County</t>
  </si>
  <si>
    <t>Dyersburg City</t>
  </si>
  <si>
    <t>Fayette County</t>
  </si>
  <si>
    <t>Fentress County</t>
  </si>
  <si>
    <t>Franklin County</t>
  </si>
  <si>
    <t>Humboldt City</t>
  </si>
  <si>
    <t>Milan Special School District</t>
  </si>
  <si>
    <t>Trenton Special School District</t>
  </si>
  <si>
    <t>Bradford Special School District</t>
  </si>
  <si>
    <t>Gibson County Special School District</t>
  </si>
  <si>
    <t>Giles County</t>
  </si>
  <si>
    <t>Grainger County</t>
  </si>
  <si>
    <t>Greene County</t>
  </si>
  <si>
    <t>Greeneville City</t>
  </si>
  <si>
    <t>Grundy County</t>
  </si>
  <si>
    <t>Hamblen County</t>
  </si>
  <si>
    <t>Hamilton County</t>
  </si>
  <si>
    <t>Hancock County</t>
  </si>
  <si>
    <t>Hardeman County</t>
  </si>
  <si>
    <t>Hardin County</t>
  </si>
  <si>
    <t>Hawkins County</t>
  </si>
  <si>
    <t>Rogersville City</t>
  </si>
  <si>
    <t>Haywood County</t>
  </si>
  <si>
    <t>Henderson County</t>
  </si>
  <si>
    <t>Lexington City</t>
  </si>
  <si>
    <t>Henry County</t>
  </si>
  <si>
    <t>Paris Special School District</t>
  </si>
  <si>
    <t>Hickman County</t>
  </si>
  <si>
    <t>Houston County</t>
  </si>
  <si>
    <t>Humphreys County</t>
  </si>
  <si>
    <t>Jackson County</t>
  </si>
  <si>
    <t>Jefferson County</t>
  </si>
  <si>
    <t>Johnson County</t>
  </si>
  <si>
    <t>Knox County</t>
  </si>
  <si>
    <t>Lake County</t>
  </si>
  <si>
    <t>Lauderdale County</t>
  </si>
  <si>
    <t>Lawrence County</t>
  </si>
  <si>
    <t>Lewis County</t>
  </si>
  <si>
    <t>Lincoln County</t>
  </si>
  <si>
    <t>Fayetteville City</t>
  </si>
  <si>
    <t>Loudon County</t>
  </si>
  <si>
    <t>Lenoir City</t>
  </si>
  <si>
    <t>McMinn County</t>
  </si>
  <si>
    <t>Athens City</t>
  </si>
  <si>
    <t>Etowah City</t>
  </si>
  <si>
    <t>McNairy County</t>
  </si>
  <si>
    <t>Macon County</t>
  </si>
  <si>
    <t>Madison County</t>
  </si>
  <si>
    <t>Marion County</t>
  </si>
  <si>
    <t>Richard City Special School District</t>
  </si>
  <si>
    <t>Marshall County</t>
  </si>
  <si>
    <t>Maury County</t>
  </si>
  <si>
    <t>Meigs County</t>
  </si>
  <si>
    <t>Monroe County</t>
  </si>
  <si>
    <t>Sweetwater City</t>
  </si>
  <si>
    <t>Montgomery County</t>
  </si>
  <si>
    <t>Moore County</t>
  </si>
  <si>
    <t>Morgan County</t>
  </si>
  <si>
    <t>Obion County</t>
  </si>
  <si>
    <t>Union City</t>
  </si>
  <si>
    <t>Overton County</t>
  </si>
  <si>
    <t>Perry County</t>
  </si>
  <si>
    <t>Pickett County</t>
  </si>
  <si>
    <t>Polk County</t>
  </si>
  <si>
    <t>Putnam County</t>
  </si>
  <si>
    <t>Rhea County</t>
  </si>
  <si>
    <t>Dayton City</t>
  </si>
  <si>
    <t>Roane County</t>
  </si>
  <si>
    <t>Robertson County</t>
  </si>
  <si>
    <t>Rutherford County</t>
  </si>
  <si>
    <t>Murfreesboro City</t>
  </si>
  <si>
    <t>Scott County</t>
  </si>
  <si>
    <t>Oneida Special School District</t>
  </si>
  <si>
    <t>Sequatchie County</t>
  </si>
  <si>
    <t>Sevier County</t>
  </si>
  <si>
    <t>Shelby County</t>
  </si>
  <si>
    <t>Arlington</t>
  </si>
  <si>
    <t>Bartlett</t>
  </si>
  <si>
    <t>Collierville</t>
  </si>
  <si>
    <t>Germantown</t>
  </si>
  <si>
    <t>Lakeland</t>
  </si>
  <si>
    <t>Millington</t>
  </si>
  <si>
    <t>Smith County</t>
  </si>
  <si>
    <t>Stewart County</t>
  </si>
  <si>
    <t>Sullivan County</t>
  </si>
  <si>
    <t>Bristol City</t>
  </si>
  <si>
    <t>Kingsport City</t>
  </si>
  <si>
    <t>Sumner County</t>
  </si>
  <si>
    <t>Tipton County</t>
  </si>
  <si>
    <t>Trousdale County</t>
  </si>
  <si>
    <t>Unicoi County</t>
  </si>
  <si>
    <t>Union County</t>
  </si>
  <si>
    <t>Van Buren County</t>
  </si>
  <si>
    <t>Warren County</t>
  </si>
  <si>
    <t>Washington County</t>
  </si>
  <si>
    <t>Johnson City</t>
  </si>
  <si>
    <t>Wayne County</t>
  </si>
  <si>
    <t>Weakley County</t>
  </si>
  <si>
    <t>White County</t>
  </si>
  <si>
    <t>Williamson County</t>
  </si>
  <si>
    <t>Franklin Special School District</t>
  </si>
  <si>
    <t>Wilson County</t>
  </si>
  <si>
    <t>Lebanon City</t>
  </si>
  <si>
    <t>Department of Children's Services</t>
  </si>
  <si>
    <t>Total</t>
  </si>
  <si>
    <t>Change in allocation</t>
  </si>
  <si>
    <t>TDOE allocation</t>
  </si>
  <si>
    <t>OREA allocation</t>
  </si>
  <si>
    <t>Non-Classroom Category</t>
  </si>
  <si>
    <t>Instructional Categories</t>
  </si>
  <si>
    <t>TDOE 9-12 librarians</t>
  </si>
  <si>
    <t>OREA K-8 librarians</t>
  </si>
  <si>
    <t>TDOE K-8 librarians</t>
  </si>
  <si>
    <t>OREA 9-12 librarians</t>
  </si>
  <si>
    <t>TDOE 9-12 asst. principals</t>
  </si>
  <si>
    <t>TDOE K-8 asst. principals</t>
  </si>
  <si>
    <t>OREA K-8 asst. principals</t>
  </si>
  <si>
    <t>OREA 9-12 asst. principals</t>
  </si>
  <si>
    <t>Net difference in positions</t>
  </si>
  <si>
    <t>TCRS and FICA</t>
  </si>
  <si>
    <t>CDF percentage</t>
  </si>
  <si>
    <t>CDF Salary</t>
  </si>
  <si>
    <t>CDF Benefits</t>
  </si>
  <si>
    <t>Insurance</t>
  </si>
  <si>
    <t xml:space="preserve">Salary </t>
  </si>
  <si>
    <t>Net difference in allocation</t>
  </si>
  <si>
    <t xml:space="preserve">CDF </t>
  </si>
  <si>
    <t>TDOE K-8 library asst.</t>
  </si>
  <si>
    <t>OREA K-8 library asst.</t>
  </si>
  <si>
    <t xml:space="preserve">TCRS and FICA </t>
  </si>
  <si>
    <t xml:space="preserve">Insurance </t>
  </si>
  <si>
    <t xml:space="preserve">Difference in allocation </t>
  </si>
  <si>
    <t>Salary</t>
  </si>
  <si>
    <t>Difference in allocation</t>
  </si>
  <si>
    <t xml:space="preserve">This tab compares the state share rates between TDOE's calculation and OREA's changes. </t>
  </si>
  <si>
    <t>Biggest increase in green; biggest decrease in red.</t>
  </si>
  <si>
    <t xml:space="preserve">Instructional </t>
  </si>
  <si>
    <t>Classroom</t>
  </si>
  <si>
    <t>Non-Classroom</t>
  </si>
  <si>
    <t>Change</t>
  </si>
  <si>
    <t>TDOE state share</t>
  </si>
  <si>
    <t>OREA state share</t>
  </si>
  <si>
    <t>Total Changes by Category</t>
  </si>
  <si>
    <t xml:space="preserve">This tab gives the state share generated for each category after taking OREA's changes into account. TDOE's total is in Column D; the new total with OREA's changes is in Column L. </t>
  </si>
  <si>
    <t xml:space="preserve">Instructional Salary </t>
  </si>
  <si>
    <t>TDOE total generated</t>
  </si>
  <si>
    <t>TDOE rounded total</t>
  </si>
  <si>
    <t>TDOE state share rate</t>
  </si>
  <si>
    <t>OREA changes</t>
  </si>
  <si>
    <t>OREA total generated</t>
  </si>
  <si>
    <t>OREA rounded total</t>
  </si>
  <si>
    <t>Difference in rounded totals</t>
  </si>
  <si>
    <t>OREA state share rate</t>
  </si>
  <si>
    <t xml:space="preserve">Instructional Benefits </t>
  </si>
  <si>
    <t>CDF</t>
  </si>
  <si>
    <t>Other</t>
  </si>
  <si>
    <r>
      <rPr>
        <b/>
        <sz val="16"/>
        <color theme="0"/>
        <rFont val="Georgia"/>
        <family val="1"/>
      </rPr>
      <t>Tennessee Comptroller of the Treasury</t>
    </r>
    <r>
      <rPr>
        <b/>
        <sz val="10"/>
        <color theme="0"/>
        <rFont val="Georgia"/>
        <family val="1"/>
      </rPr>
      <t xml:space="preserve">
</t>
    </r>
    <r>
      <rPr>
        <b/>
        <sz val="12"/>
        <color theme="0"/>
        <rFont val="Georgia"/>
        <family val="1"/>
      </rPr>
      <t>Office of Research and Education Accountability</t>
    </r>
    <r>
      <rPr>
        <b/>
        <sz val="10"/>
        <color theme="0"/>
        <rFont val="Georgia"/>
        <family val="1"/>
      </rPr>
      <t xml:space="preserve">
</t>
    </r>
  </si>
  <si>
    <r>
      <rPr>
        <b/>
        <sz val="8"/>
        <color theme="0"/>
        <rFont val="Georgia"/>
        <family val="1"/>
      </rPr>
      <t xml:space="preserve">Contact: </t>
    </r>
    <r>
      <rPr>
        <sz val="8"/>
        <color theme="0"/>
        <rFont val="Georgia"/>
        <family val="1"/>
      </rPr>
      <t>Carolynn Polanchek, Associate Legislative Research Analyst
Carolynn.Polanchek@cot.tn.gov / (615) 401-7972</t>
    </r>
  </si>
  <si>
    <t>Updated August 25, 2016</t>
  </si>
  <si>
    <t>The 5 largest percentage and dollar amount increases are highlighted in green; the five largest decreases are in red.</t>
  </si>
  <si>
    <t>Tier 1 and 2 Changes</t>
  </si>
  <si>
    <t>Tier 3: Minimum Funding Adjustments</t>
  </si>
  <si>
    <t xml:space="preserve">Change from TDOE </t>
  </si>
  <si>
    <t>Change in funding from Tier 1 and 2</t>
  </si>
  <si>
    <t>OREA state funding</t>
  </si>
  <si>
    <t>FY 16 base funding amount</t>
  </si>
  <si>
    <t>OREA cost of raises and benefits</t>
  </si>
  <si>
    <t>OREA minimum level of funding</t>
  </si>
  <si>
    <t>OREA min. funding adj.</t>
  </si>
  <si>
    <t xml:space="preserve">Grand Totals </t>
  </si>
  <si>
    <t>Total TDOE state funding</t>
  </si>
  <si>
    <t>Total OREA state funding</t>
  </si>
  <si>
    <t>Districts with decreases</t>
  </si>
  <si>
    <t>Districts with increases</t>
  </si>
  <si>
    <t>Final difference in state share</t>
  </si>
  <si>
    <t xml:space="preserve">Changes in CTE transportation allocation following update of Carroll County student miles </t>
  </si>
  <si>
    <t>This tab compares CTE transportation allocations after updating the student miles transported for three special school districts in Carroll County.</t>
  </si>
  <si>
    <t>Changes in SPED materials and supplies allocation due to unit cost</t>
  </si>
  <si>
    <t xml:space="preserve">This tab compares the allocation for special education materials and supplies after correcting the unit cost from $35.60 to $36.50. </t>
  </si>
  <si>
    <t>Changes in transportation allocation due to rerunning regression</t>
  </si>
  <si>
    <t>This tab compares transportation allocations after rerunning the transportation regression.</t>
  </si>
  <si>
    <t>This tab compares changes in school based positions after the coding of three schools was changed.</t>
  </si>
  <si>
    <t xml:space="preserve">Changes in school based positions due to miscoded schools </t>
  </si>
  <si>
    <t xml:space="preserve">Fiscal Capacity - State/Local Share </t>
  </si>
  <si>
    <t>2018-19 BEP Changes</t>
  </si>
  <si>
    <t xml:space="preserve">Changes in CTE exam allocation due to ADM calculation </t>
  </si>
  <si>
    <t xml:space="preserve">This tab compares the estimated 12th grade CTE full-time equivalent ADM after making a technical change involving the student counts used in the estimate. </t>
  </si>
  <si>
    <t>FY 19 unit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</si>
</sst>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#,##0.0_);[Red]\(#,##0.0\)"/>
    <numFmt numFmtId="167" formatCode="&quot;$&quot;#,##0.00"/>
    <numFmt numFmtId="168" formatCode="&quot;$&quot;#,##0"/>
    <numFmt numFmtId="169" formatCode="0.0000000000%"/>
    <numFmt numFmtId="170" formatCode="0.00_);[Red]\(0.00\)"/>
    <numFmt numFmtId="171" formatCode="0.00000%"/>
    <numFmt numFmtId="172" formatCode="0.000%"/>
    <numFmt numFmtId="175" formatCode="0.000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0"/>
      <name val="Georgia"/>
      <family val="1"/>
    </font>
    <font>
      <b/>
      <sz val="16"/>
      <color theme="0"/>
      <name val="Georgia"/>
      <family val="1"/>
    </font>
    <font>
      <b/>
      <sz val="12"/>
      <color theme="0"/>
      <name val="Georgia"/>
      <family val="1"/>
    </font>
    <font>
      <b/>
      <sz val="18"/>
      <color theme="0"/>
      <name val="Georgia"/>
      <family val="1"/>
    </font>
    <font>
      <sz val="11"/>
      <color theme="1"/>
      <name val="Georgia"/>
      <family val="1"/>
    </font>
    <font>
      <sz val="8"/>
      <color theme="0"/>
      <name val="Georgia"/>
      <family val="1"/>
    </font>
    <font>
      <b/>
      <sz val="8"/>
      <color theme="0"/>
      <name val="Georgia"/>
      <family val="1"/>
    </font>
    <font>
      <b/>
      <sz val="14"/>
      <color theme="1"/>
      <name val="Arial"/>
      <family val="2"/>
    </font>
    <font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8E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C000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2" fontId="2" fillId="0" borderId="0" xfId="0" applyNumberFormat="1" applyFont="1"/>
    <xf numFmtId="164" fontId="2" fillId="0" borderId="0" xfId="0" applyNumberFormat="1" applyFont="1"/>
    <xf numFmtId="9" fontId="2" fillId="0" borderId="0" xfId="3" applyFont="1"/>
    <xf numFmtId="7" fontId="2" fillId="0" borderId="0" xfId="2" applyNumberFormat="1" applyFont="1"/>
    <xf numFmtId="0" fontId="3" fillId="0" borderId="1" xfId="0" applyFont="1" applyBorder="1"/>
    <xf numFmtId="165" fontId="3" fillId="0" borderId="1" xfId="1" applyNumberFormat="1" applyFont="1" applyBorder="1"/>
    <xf numFmtId="8" fontId="2" fillId="0" borderId="0" xfId="0" applyNumberFormat="1" applyFont="1"/>
    <xf numFmtId="8" fontId="3" fillId="0" borderId="1" xfId="0" applyNumberFormat="1" applyFont="1" applyBorder="1"/>
    <xf numFmtId="166" fontId="2" fillId="0" borderId="0" xfId="0" applyNumberFormat="1" applyFont="1"/>
    <xf numFmtId="166" fontId="3" fillId="0" borderId="1" xfId="1" applyNumberFormat="1" applyFont="1" applyBorder="1"/>
    <xf numFmtId="0" fontId="4" fillId="0" borderId="0" xfId="0" applyFont="1"/>
    <xf numFmtId="0" fontId="5" fillId="2" borderId="0" xfId="0" applyFont="1" applyFill="1"/>
    <xf numFmtId="0" fontId="2" fillId="2" borderId="0" xfId="0" applyFont="1" applyFill="1"/>
    <xf numFmtId="0" fontId="6" fillId="0" borderId="0" xfId="0" applyFont="1"/>
    <xf numFmtId="0" fontId="3" fillId="0" borderId="2" xfId="0" applyFont="1" applyBorder="1" applyAlignment="1">
      <alignment wrapText="1"/>
    </xf>
    <xf numFmtId="8" fontId="2" fillId="0" borderId="1" xfId="1" applyNumberFormat="1" applyFont="1" applyBorder="1"/>
    <xf numFmtId="0" fontId="2" fillId="4" borderId="0" xfId="0" applyFont="1" applyFill="1"/>
    <xf numFmtId="8" fontId="2" fillId="4" borderId="0" xfId="1" applyNumberFormat="1" applyFont="1" applyFill="1"/>
    <xf numFmtId="0" fontId="2" fillId="0" borderId="0" xfId="0" applyFont="1" applyFill="1"/>
    <xf numFmtId="8" fontId="2" fillId="0" borderId="0" xfId="1" applyNumberFormat="1" applyFont="1" applyFill="1"/>
    <xf numFmtId="0" fontId="3" fillId="0" borderId="0" xfId="0" applyFont="1" applyFill="1" applyBorder="1" applyAlignment="1">
      <alignment wrapText="1"/>
    </xf>
    <xf numFmtId="167" fontId="2" fillId="0" borderId="0" xfId="0" applyNumberFormat="1" applyFont="1"/>
    <xf numFmtId="168" fontId="2" fillId="0" borderId="0" xfId="0" applyNumberFormat="1" applyFont="1"/>
    <xf numFmtId="10" fontId="2" fillId="0" borderId="0" xfId="3" applyNumberFormat="1" applyFont="1"/>
    <xf numFmtId="2" fontId="2" fillId="4" borderId="0" xfId="0" applyNumberFormat="1" applyFont="1" applyFill="1"/>
    <xf numFmtId="8" fontId="2" fillId="4" borderId="0" xfId="0" applyNumberFormat="1" applyFont="1" applyFill="1"/>
    <xf numFmtId="0" fontId="3" fillId="0" borderId="2" xfId="0" applyFont="1" applyFill="1" applyBorder="1" applyAlignment="1">
      <alignment wrapText="1"/>
    </xf>
    <xf numFmtId="0" fontId="3" fillId="5" borderId="2" xfId="0" applyFont="1" applyFill="1" applyBorder="1" applyAlignment="1">
      <alignment wrapText="1"/>
    </xf>
    <xf numFmtId="8" fontId="2" fillId="5" borderId="0" xfId="0" applyNumberFormat="1" applyFont="1" applyFill="1"/>
    <xf numFmtId="8" fontId="3" fillId="5" borderId="1" xfId="0" applyNumberFormat="1" applyFont="1" applyFill="1" applyBorder="1"/>
    <xf numFmtId="8" fontId="2" fillId="0" borderId="1" xfId="1" applyNumberFormat="1" applyFont="1" applyFill="1" applyBorder="1"/>
    <xf numFmtId="8" fontId="2" fillId="5" borderId="0" xfId="1" applyNumberFormat="1" applyFont="1" applyFill="1"/>
    <xf numFmtId="8" fontId="2" fillId="5" borderId="1" xfId="1" applyNumberFormat="1" applyFont="1" applyFill="1" applyBorder="1"/>
    <xf numFmtId="0" fontId="3" fillId="5" borderId="0" xfId="0" applyFont="1" applyFill="1" applyAlignment="1">
      <alignment wrapText="1"/>
    </xf>
    <xf numFmtId="168" fontId="2" fillId="0" borderId="0" xfId="0" applyNumberFormat="1" applyFont="1" applyFill="1"/>
    <xf numFmtId="10" fontId="2" fillId="0" borderId="0" xfId="0" applyNumberFormat="1" applyFont="1" applyFill="1"/>
    <xf numFmtId="167" fontId="2" fillId="0" borderId="0" xfId="0" applyNumberFormat="1" applyFont="1" applyFill="1"/>
    <xf numFmtId="0" fontId="2" fillId="0" borderId="2" xfId="0" applyFont="1" applyBorder="1"/>
    <xf numFmtId="6" fontId="0" fillId="0" borderId="0" xfId="0" applyNumberFormat="1"/>
    <xf numFmtId="6" fontId="2" fillId="0" borderId="0" xfId="0" applyNumberFormat="1" applyFont="1"/>
    <xf numFmtId="10" fontId="2" fillId="0" borderId="0" xfId="0" applyNumberFormat="1" applyFont="1"/>
    <xf numFmtId="9" fontId="2" fillId="0" borderId="0" xfId="3" applyNumberFormat="1" applyFont="1"/>
    <xf numFmtId="6" fontId="2" fillId="5" borderId="0" xfId="0" applyNumberFormat="1" applyFont="1" applyFill="1"/>
    <xf numFmtId="0" fontId="3" fillId="6" borderId="2" xfId="0" applyFont="1" applyFill="1" applyBorder="1" applyAlignment="1">
      <alignment wrapText="1"/>
    </xf>
    <xf numFmtId="168" fontId="2" fillId="6" borderId="0" xfId="0" applyNumberFormat="1" applyFont="1" applyFill="1"/>
    <xf numFmtId="6" fontId="2" fillId="6" borderId="0" xfId="0" applyNumberFormat="1" applyFont="1" applyFill="1"/>
    <xf numFmtId="6" fontId="3" fillId="0" borderId="1" xfId="0" applyNumberFormat="1" applyFont="1" applyBorder="1"/>
    <xf numFmtId="6" fontId="3" fillId="6" borderId="1" xfId="0" applyNumberFormat="1" applyFont="1" applyFill="1" applyBorder="1"/>
    <xf numFmtId="6" fontId="3" fillId="5" borderId="1" xfId="0" applyNumberFormat="1" applyFont="1" applyFill="1" applyBorder="1"/>
    <xf numFmtId="169" fontId="0" fillId="0" borderId="0" xfId="0" applyNumberFormat="1"/>
    <xf numFmtId="6" fontId="7" fillId="0" borderId="0" xfId="0" applyNumberFormat="1" applyFont="1"/>
    <xf numFmtId="0" fontId="7" fillId="0" borderId="0" xfId="0" applyFont="1"/>
    <xf numFmtId="8" fontId="3" fillId="6" borderId="1" xfId="0" applyNumberFormat="1" applyFont="1" applyFill="1" applyBorder="1"/>
    <xf numFmtId="40" fontId="3" fillId="0" borderId="2" xfId="0" applyNumberFormat="1" applyFont="1" applyBorder="1" applyAlignment="1">
      <alignment wrapText="1"/>
    </xf>
    <xf numFmtId="40" fontId="2" fillId="0" borderId="0" xfId="0" applyNumberFormat="1" applyFont="1"/>
    <xf numFmtId="40" fontId="2" fillId="4" borderId="0" xfId="0" applyNumberFormat="1" applyFont="1" applyFill="1"/>
    <xf numFmtId="40" fontId="3" fillId="0" borderId="0" xfId="0" applyNumberFormat="1" applyFont="1" applyFill="1" applyBorder="1" applyAlignment="1">
      <alignment wrapText="1"/>
    </xf>
    <xf numFmtId="170" fontId="3" fillId="0" borderId="0" xfId="0" applyNumberFormat="1" applyFont="1" applyFill="1" applyBorder="1" applyAlignment="1">
      <alignment wrapText="1"/>
    </xf>
    <xf numFmtId="170" fontId="2" fillId="0" borderId="0" xfId="0" applyNumberFormat="1" applyFont="1"/>
    <xf numFmtId="170" fontId="2" fillId="4" borderId="0" xfId="0" applyNumberFormat="1" applyFont="1" applyFill="1"/>
    <xf numFmtId="0" fontId="12" fillId="7" borderId="0" xfId="0" applyFont="1" applyFill="1" applyProtection="1"/>
    <xf numFmtId="0" fontId="13" fillId="7" borderId="0" xfId="0" applyFont="1" applyFill="1" applyAlignment="1" applyProtection="1">
      <alignment horizontal="left" vertical="center" wrapText="1"/>
    </xf>
    <xf numFmtId="0" fontId="12" fillId="8" borderId="0" xfId="0" applyFont="1" applyFill="1" applyProtection="1"/>
    <xf numFmtId="0" fontId="13" fillId="8" borderId="0" xfId="0" applyFont="1" applyFill="1" applyProtection="1"/>
    <xf numFmtId="0" fontId="12" fillId="8" borderId="0" xfId="0" applyFont="1" applyFill="1" applyBorder="1" applyProtection="1"/>
    <xf numFmtId="2" fontId="12" fillId="8" borderId="0" xfId="0" applyNumberFormat="1" applyFont="1" applyFill="1" applyProtection="1"/>
    <xf numFmtId="0" fontId="12" fillId="0" borderId="0" xfId="0" applyFont="1" applyFill="1" applyProtection="1"/>
    <xf numFmtId="0" fontId="3" fillId="0" borderId="0" xfId="0" applyFont="1" applyFill="1" applyAlignment="1" applyProtection="1">
      <alignment wrapText="1"/>
    </xf>
    <xf numFmtId="8" fontId="3" fillId="0" borderId="0" xfId="0" applyNumberFormat="1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wrapText="1"/>
    </xf>
    <xf numFmtId="0" fontId="13" fillId="0" borderId="0" xfId="0" applyFont="1" applyFill="1" applyProtection="1"/>
    <xf numFmtId="0" fontId="12" fillId="0" borderId="0" xfId="0" applyFont="1" applyFill="1" applyBorder="1" applyProtection="1"/>
    <xf numFmtId="171" fontId="12" fillId="0" borderId="0" xfId="0" applyNumberFormat="1" applyFont="1" applyFill="1" applyProtection="1"/>
    <xf numFmtId="6" fontId="2" fillId="4" borderId="0" xfId="0" applyNumberFormat="1" applyFont="1" applyFill="1"/>
    <xf numFmtId="0" fontId="8" fillId="7" borderId="0" xfId="0" applyFont="1" applyFill="1" applyAlignment="1" applyProtection="1">
      <alignment horizontal="left" vertical="top" wrapText="1"/>
    </xf>
    <xf numFmtId="0" fontId="0" fillId="7" borderId="0" xfId="0" applyFill="1"/>
    <xf numFmtId="0" fontId="0" fillId="8" borderId="0" xfId="0" applyFill="1"/>
    <xf numFmtId="0" fontId="13" fillId="7" borderId="0" xfId="0" applyFont="1" applyFill="1" applyAlignment="1" applyProtection="1">
      <alignment horizontal="left" vertical="center" wrapText="1"/>
    </xf>
    <xf numFmtId="0" fontId="11" fillId="7" borderId="0" xfId="0" applyFont="1" applyFill="1" applyAlignment="1" applyProtection="1">
      <alignment horizontal="center" vertical="center" wrapText="1"/>
    </xf>
    <xf numFmtId="0" fontId="11" fillId="8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left"/>
    </xf>
    <xf numFmtId="0" fontId="2" fillId="0" borderId="0" xfId="0" applyFont="1" applyAlignment="1">
      <alignment horizontal="left" vertical="top" wrapText="1"/>
    </xf>
    <xf numFmtId="0" fontId="15" fillId="2" borderId="0" xfId="0" applyFont="1" applyFill="1" applyAlignment="1">
      <alignment horizontal="center"/>
    </xf>
    <xf numFmtId="0" fontId="8" fillId="7" borderId="0" xfId="0" applyFont="1" applyFill="1" applyAlignment="1" applyProtection="1">
      <alignment horizontal="center" vertical="top" wrapText="1"/>
    </xf>
    <xf numFmtId="0" fontId="2" fillId="3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4" fillId="2" borderId="0" xfId="0" applyFont="1" applyFill="1" applyAlignment="1">
      <alignment horizontal="center"/>
    </xf>
    <xf numFmtId="167" fontId="2" fillId="0" borderId="0" xfId="0" applyNumberFormat="1" applyFont="1" applyFill="1" applyBorder="1" applyProtection="1">
      <protection locked="0"/>
    </xf>
    <xf numFmtId="167" fontId="2" fillId="4" borderId="0" xfId="0" applyNumberFormat="1" applyFont="1" applyFill="1" applyBorder="1" applyProtection="1">
      <protection locked="0"/>
    </xf>
    <xf numFmtId="0" fontId="16" fillId="0" borderId="0" xfId="0" applyFont="1" applyFill="1" applyBorder="1" applyProtection="1">
      <protection locked="0"/>
    </xf>
    <xf numFmtId="0" fontId="2" fillId="0" borderId="0" xfId="0" applyNumberFormat="1" applyFont="1" applyFill="1" applyBorder="1" applyProtection="1">
      <protection locked="0"/>
    </xf>
    <xf numFmtId="4" fontId="2" fillId="0" borderId="0" xfId="0" applyNumberFormat="1" applyFont="1" applyFill="1" applyProtection="1">
      <protection locked="0"/>
    </xf>
    <xf numFmtId="4" fontId="2" fillId="0" borderId="0" xfId="0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10" fontId="2" fillId="0" borderId="0" xfId="0" applyNumberFormat="1" applyFont="1" applyFill="1" applyProtection="1">
      <protection locked="0"/>
    </xf>
    <xf numFmtId="167" fontId="2" fillId="0" borderId="0" xfId="0" applyNumberFormat="1" applyFont="1" applyFill="1" applyProtection="1">
      <protection locked="0"/>
    </xf>
    <xf numFmtId="10" fontId="2" fillId="0" borderId="0" xfId="0" applyNumberFormat="1" applyFont="1" applyFill="1" applyBorder="1" applyProtection="1">
      <protection locked="0"/>
    </xf>
    <xf numFmtId="4" fontId="2" fillId="0" borderId="0" xfId="0" applyNumberFormat="1" applyFont="1" applyFill="1" applyBorder="1" applyAlignment="1" applyProtection="1">
      <alignment wrapText="1"/>
      <protection locked="0"/>
    </xf>
    <xf numFmtId="167" fontId="2" fillId="0" borderId="0" xfId="0" applyNumberFormat="1" applyFont="1" applyFill="1" applyBorder="1" applyAlignment="1" applyProtection="1">
      <alignment wrapText="1"/>
      <protection locked="0"/>
    </xf>
    <xf numFmtId="8" fontId="3" fillId="0" borderId="1" xfId="1" applyNumberFormat="1" applyFont="1" applyBorder="1"/>
    <xf numFmtId="7" fontId="3" fillId="0" borderId="1" xfId="1" applyNumberFormat="1" applyFont="1" applyBorder="1"/>
    <xf numFmtId="0" fontId="2" fillId="0" borderId="0" xfId="0" applyFont="1" applyAlignment="1">
      <alignment vertical="top" wrapText="1"/>
    </xf>
    <xf numFmtId="10" fontId="2" fillId="0" borderId="0" xfId="3" applyNumberFormat="1" applyFont="1" applyFill="1" applyBorder="1" applyProtection="1">
      <protection locked="0"/>
    </xf>
    <xf numFmtId="10" fontId="2" fillId="0" borderId="0" xfId="3" applyNumberFormat="1" applyFont="1" applyFill="1" applyProtection="1">
      <protection locked="0"/>
    </xf>
    <xf numFmtId="4" fontId="2" fillId="0" borderId="0" xfId="0" applyNumberFormat="1" applyFont="1" applyProtection="1">
      <protection locked="0"/>
    </xf>
    <xf numFmtId="2" fontId="2" fillId="0" borderId="0" xfId="0" applyNumberFormat="1" applyFont="1" applyFill="1"/>
    <xf numFmtId="40" fontId="2" fillId="0" borderId="0" xfId="0" applyNumberFormat="1" applyFont="1" applyFill="1"/>
    <xf numFmtId="170" fontId="2" fillId="0" borderId="0" xfId="0" applyNumberFormat="1" applyFont="1" applyFill="1"/>
    <xf numFmtId="8" fontId="2" fillId="0" borderId="0" xfId="0" applyNumberFormat="1" applyFont="1" applyFill="1"/>
    <xf numFmtId="2" fontId="2" fillId="0" borderId="0" xfId="0" applyNumberFormat="1" applyFont="1" applyBorder="1"/>
    <xf numFmtId="8" fontId="2" fillId="0" borderId="0" xfId="0" applyNumberFormat="1" applyFont="1" applyBorder="1"/>
    <xf numFmtId="8" fontId="2" fillId="5" borderId="0" xfId="0" applyNumberFormat="1" applyFont="1" applyFill="1" applyBorder="1"/>
    <xf numFmtId="0" fontId="3" fillId="0" borderId="0" xfId="0" applyFont="1" applyBorder="1"/>
    <xf numFmtId="4" fontId="2" fillId="0" borderId="2" xfId="0" applyNumberFormat="1" applyFont="1" applyBorder="1" applyProtection="1">
      <protection locked="0"/>
    </xf>
    <xf numFmtId="40" fontId="2" fillId="0" borderId="2" xfId="0" applyNumberFormat="1" applyFont="1" applyBorder="1"/>
    <xf numFmtId="2" fontId="3" fillId="0" borderId="2" xfId="0" applyNumberFormat="1" applyFont="1" applyBorder="1"/>
    <xf numFmtId="2" fontId="2" fillId="0" borderId="2" xfId="0" applyNumberFormat="1" applyFont="1" applyBorder="1"/>
    <xf numFmtId="170" fontId="2" fillId="0" borderId="2" xfId="0" applyNumberFormat="1" applyFont="1" applyBorder="1"/>
    <xf numFmtId="8" fontId="2" fillId="0" borderId="2" xfId="0" applyNumberFormat="1" applyFont="1" applyBorder="1"/>
    <xf numFmtId="8" fontId="2" fillId="5" borderId="2" xfId="0" applyNumberFormat="1" applyFont="1" applyFill="1" applyBorder="1"/>
    <xf numFmtId="0" fontId="2" fillId="0" borderId="2" xfId="0" applyFont="1" applyFill="1" applyBorder="1" applyProtection="1">
      <protection locked="0"/>
    </xf>
    <xf numFmtId="4" fontId="3" fillId="0" borderId="0" xfId="0" applyNumberFormat="1" applyFont="1"/>
    <xf numFmtId="4" fontId="2" fillId="4" borderId="0" xfId="0" applyNumberFormat="1" applyFont="1" applyFill="1" applyProtection="1">
      <protection locked="0"/>
    </xf>
    <xf numFmtId="4" fontId="3" fillId="5" borderId="0" xfId="0" applyNumberFormat="1" applyFont="1" applyFill="1"/>
    <xf numFmtId="10" fontId="2" fillId="4" borderId="0" xfId="0" applyNumberFormat="1" applyFont="1" applyFill="1" applyProtection="1">
      <protection locked="0"/>
    </xf>
    <xf numFmtId="10" fontId="2" fillId="0" borderId="2" xfId="0" applyNumberFormat="1" applyFont="1" applyFill="1" applyBorder="1" applyProtection="1">
      <protection locked="0"/>
    </xf>
    <xf numFmtId="44" fontId="3" fillId="0" borderId="0" xfId="2" applyFont="1"/>
    <xf numFmtId="167" fontId="3" fillId="0" borderId="0" xfId="0" applyNumberFormat="1" applyFont="1"/>
    <xf numFmtId="167" fontId="3" fillId="5" borderId="0" xfId="0" applyNumberFormat="1" applyFont="1" applyFill="1"/>
    <xf numFmtId="0" fontId="2" fillId="0" borderId="0" xfId="0" applyFont="1" applyBorder="1"/>
    <xf numFmtId="167" fontId="2" fillId="0" borderId="0" xfId="0" applyNumberFormat="1" applyFont="1" applyBorder="1"/>
    <xf numFmtId="4" fontId="2" fillId="0" borderId="2" xfId="0" applyNumberFormat="1" applyFont="1" applyFill="1" applyBorder="1" applyProtection="1">
      <protection locked="0"/>
    </xf>
    <xf numFmtId="167" fontId="2" fillId="0" borderId="2" xfId="0" applyNumberFormat="1" applyFont="1" applyBorder="1"/>
    <xf numFmtId="10" fontId="2" fillId="0" borderId="0" xfId="0" applyNumberFormat="1" applyFont="1" applyBorder="1" applyAlignment="1" applyProtection="1">
      <alignment vertical="center"/>
      <protection locked="0"/>
    </xf>
    <xf numFmtId="10" fontId="2" fillId="0" borderId="0" xfId="0" applyNumberFormat="1" applyFont="1" applyBorder="1" applyProtection="1">
      <protection locked="0"/>
    </xf>
    <xf numFmtId="10" fontId="2" fillId="0" borderId="0" xfId="0" applyNumberFormat="1" applyFont="1" applyProtection="1">
      <protection locked="0"/>
    </xf>
    <xf numFmtId="172" fontId="2" fillId="0" borderId="0" xfId="3" applyNumberFormat="1" applyFont="1"/>
    <xf numFmtId="167" fontId="2" fillId="0" borderId="0" xfId="0" applyNumberFormat="1" applyFont="1" applyBorder="1" applyAlignment="1" applyProtection="1">
      <alignment vertical="center"/>
      <protection locked="0"/>
    </xf>
    <xf numFmtId="167" fontId="2" fillId="0" borderId="0" xfId="0" applyNumberFormat="1" applyFont="1" applyBorder="1" applyProtection="1">
      <protection locked="0"/>
    </xf>
    <xf numFmtId="167" fontId="2" fillId="0" borderId="0" xfId="0" applyNumberFormat="1" applyFont="1" applyProtection="1">
      <protection locked="0"/>
    </xf>
    <xf numFmtId="8" fontId="3" fillId="0" borderId="1" xfId="0" applyNumberFormat="1" applyFont="1" applyFill="1" applyBorder="1"/>
    <xf numFmtId="168" fontId="2" fillId="6" borderId="0" xfId="0" applyNumberFormat="1" applyFont="1" applyFill="1" applyBorder="1" applyProtection="1">
      <protection locked="0"/>
    </xf>
    <xf numFmtId="164" fontId="2" fillId="4" borderId="0" xfId="0" applyNumberFormat="1" applyFont="1" applyFill="1"/>
    <xf numFmtId="166" fontId="2" fillId="4" borderId="0" xfId="0" applyNumberFormat="1" applyFont="1" applyFill="1"/>
    <xf numFmtId="167" fontId="2" fillId="4" borderId="0" xfId="0" applyNumberFormat="1" applyFont="1" applyFill="1" applyProtection="1">
      <protection locked="0"/>
    </xf>
    <xf numFmtId="167" fontId="2" fillId="4" borderId="0" xfId="0" applyNumberFormat="1" applyFont="1" applyFill="1" applyBorder="1" applyAlignment="1" applyProtection="1">
      <alignment wrapText="1"/>
      <protection locked="0"/>
    </xf>
    <xf numFmtId="4" fontId="2" fillId="4" borderId="0" xfId="0" applyNumberFormat="1" applyFont="1" applyFill="1" applyBorder="1" applyProtection="1">
      <protection locked="0"/>
    </xf>
    <xf numFmtId="0" fontId="2" fillId="4" borderId="0" xfId="0" applyFont="1" applyFill="1" applyBorder="1" applyProtection="1">
      <protection locked="0"/>
    </xf>
    <xf numFmtId="175" fontId="0" fillId="0" borderId="0" xfId="3" applyNumberFormat="1" applyFont="1"/>
    <xf numFmtId="175" fontId="3" fillId="0" borderId="1" xfId="0" applyNumberFormat="1" applyFont="1" applyBorder="1"/>
    <xf numFmtId="175" fontId="3" fillId="0" borderId="1" xfId="3" applyNumberFormat="1" applyFont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8E5"/>
      <color rgb="FFC00000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%20BEP%20Turbo/FY%2018/Originals%20from%20TDOE%20-%20Copy/2017%20School%20Based%20Positions-July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ROLL"/>
      <sheetName val="Sch-bsd personnel"/>
      <sheetName val="Diff from 93-94"/>
      <sheetName val="Sheet2"/>
      <sheetName val="Sheet3"/>
    </sheetNames>
    <sheetDataSet>
      <sheetData sheetId="0">
        <row r="3">
          <cell r="A3">
            <v>10</v>
          </cell>
          <cell r="AK3">
            <v>0</v>
          </cell>
        </row>
        <row r="4">
          <cell r="A4">
            <v>10</v>
          </cell>
          <cell r="AK4">
            <v>0</v>
          </cell>
        </row>
        <row r="5">
          <cell r="A5">
            <v>10</v>
          </cell>
          <cell r="AK5">
            <v>0</v>
          </cell>
        </row>
        <row r="6">
          <cell r="A6">
            <v>10</v>
          </cell>
          <cell r="AK6">
            <v>0.5</v>
          </cell>
        </row>
        <row r="7">
          <cell r="A7">
            <v>10</v>
          </cell>
          <cell r="AK7">
            <v>0.5</v>
          </cell>
        </row>
        <row r="8">
          <cell r="A8">
            <v>10</v>
          </cell>
          <cell r="AK8">
            <v>0</v>
          </cell>
        </row>
        <row r="9">
          <cell r="A9">
            <v>10</v>
          </cell>
          <cell r="AK9">
            <v>0</v>
          </cell>
        </row>
        <row r="10">
          <cell r="A10">
            <v>10</v>
          </cell>
          <cell r="AK10">
            <v>0</v>
          </cell>
        </row>
        <row r="11">
          <cell r="A11">
            <v>10</v>
          </cell>
          <cell r="AK11">
            <v>0</v>
          </cell>
        </row>
        <row r="12">
          <cell r="A12">
            <v>10</v>
          </cell>
          <cell r="AK12">
            <v>0</v>
          </cell>
        </row>
        <row r="13">
          <cell r="A13">
            <v>10</v>
          </cell>
          <cell r="AK13">
            <v>0</v>
          </cell>
        </row>
        <row r="14">
          <cell r="A14">
            <v>10</v>
          </cell>
          <cell r="AK14">
            <v>0</v>
          </cell>
        </row>
        <row r="15">
          <cell r="A15">
            <v>10</v>
          </cell>
          <cell r="AK15">
            <v>0.5</v>
          </cell>
        </row>
        <row r="16">
          <cell r="A16">
            <v>10</v>
          </cell>
          <cell r="AK16">
            <v>0</v>
          </cell>
        </row>
        <row r="17">
          <cell r="A17">
            <v>10</v>
          </cell>
          <cell r="AK17">
            <v>0</v>
          </cell>
        </row>
        <row r="18">
          <cell r="A18">
            <v>10</v>
          </cell>
          <cell r="AK18">
            <v>0</v>
          </cell>
        </row>
        <row r="19">
          <cell r="A19">
            <v>11</v>
          </cell>
          <cell r="AK19">
            <v>0.5</v>
          </cell>
        </row>
        <row r="20">
          <cell r="A20">
            <v>11</v>
          </cell>
          <cell r="AK20">
            <v>0</v>
          </cell>
        </row>
        <row r="21">
          <cell r="A21">
            <v>11</v>
          </cell>
          <cell r="AK21">
            <v>0</v>
          </cell>
        </row>
        <row r="22">
          <cell r="A22">
            <v>12</v>
          </cell>
          <cell r="AK22">
            <v>0</v>
          </cell>
        </row>
        <row r="23">
          <cell r="A23">
            <v>12</v>
          </cell>
          <cell r="AK23">
            <v>1</v>
          </cell>
        </row>
        <row r="24">
          <cell r="A24">
            <v>12</v>
          </cell>
          <cell r="AK24">
            <v>0</v>
          </cell>
        </row>
        <row r="25">
          <cell r="A25">
            <v>12</v>
          </cell>
          <cell r="AK25">
            <v>0</v>
          </cell>
        </row>
        <row r="26">
          <cell r="A26">
            <v>12</v>
          </cell>
          <cell r="AK26">
            <v>1</v>
          </cell>
        </row>
        <row r="27">
          <cell r="A27">
            <v>12</v>
          </cell>
          <cell r="AK27">
            <v>0</v>
          </cell>
        </row>
        <row r="28">
          <cell r="A28">
            <v>12</v>
          </cell>
          <cell r="AK28">
            <v>0</v>
          </cell>
        </row>
        <row r="29">
          <cell r="A29">
            <v>20</v>
          </cell>
          <cell r="AK29">
            <v>0.5</v>
          </cell>
        </row>
        <row r="30">
          <cell r="A30">
            <v>20</v>
          </cell>
          <cell r="AK30">
            <v>0</v>
          </cell>
        </row>
        <row r="31">
          <cell r="A31">
            <v>20</v>
          </cell>
          <cell r="AK31">
            <v>0.5</v>
          </cell>
        </row>
        <row r="32">
          <cell r="A32">
            <v>20</v>
          </cell>
          <cell r="AK32">
            <v>0</v>
          </cell>
        </row>
        <row r="33">
          <cell r="A33">
            <v>20</v>
          </cell>
          <cell r="AK33">
            <v>0</v>
          </cell>
        </row>
        <row r="34">
          <cell r="A34">
            <v>20</v>
          </cell>
          <cell r="AK34">
            <v>1</v>
          </cell>
        </row>
        <row r="35">
          <cell r="A35">
            <v>20</v>
          </cell>
          <cell r="AK35">
            <v>1</v>
          </cell>
        </row>
        <row r="36">
          <cell r="A36">
            <v>20</v>
          </cell>
          <cell r="AK36">
            <v>0</v>
          </cell>
        </row>
        <row r="37">
          <cell r="A37">
            <v>20</v>
          </cell>
          <cell r="AK37">
            <v>0</v>
          </cell>
        </row>
        <row r="38">
          <cell r="A38">
            <v>20</v>
          </cell>
          <cell r="AK38">
            <v>0.5</v>
          </cell>
        </row>
        <row r="39">
          <cell r="A39">
            <v>20</v>
          </cell>
          <cell r="AK39">
            <v>0</v>
          </cell>
        </row>
        <row r="40">
          <cell r="A40">
            <v>20</v>
          </cell>
          <cell r="AK40">
            <v>1</v>
          </cell>
        </row>
        <row r="41">
          <cell r="A41">
            <v>20</v>
          </cell>
          <cell r="AK41">
            <v>0</v>
          </cell>
        </row>
        <row r="42">
          <cell r="A42">
            <v>20</v>
          </cell>
          <cell r="AK42">
            <v>0</v>
          </cell>
        </row>
        <row r="43">
          <cell r="A43">
            <v>30</v>
          </cell>
          <cell r="AK43">
            <v>0</v>
          </cell>
        </row>
        <row r="44">
          <cell r="A44">
            <v>30</v>
          </cell>
          <cell r="AK44">
            <v>0</v>
          </cell>
        </row>
        <row r="45">
          <cell r="A45">
            <v>30</v>
          </cell>
          <cell r="AK45">
            <v>0</v>
          </cell>
        </row>
        <row r="46">
          <cell r="A46">
            <v>30</v>
          </cell>
          <cell r="AK46">
            <v>0</v>
          </cell>
        </row>
        <row r="47">
          <cell r="A47">
            <v>30</v>
          </cell>
          <cell r="AK47">
            <v>0</v>
          </cell>
        </row>
        <row r="48">
          <cell r="A48">
            <v>30</v>
          </cell>
          <cell r="AK48">
            <v>0</v>
          </cell>
        </row>
        <row r="49">
          <cell r="A49">
            <v>40</v>
          </cell>
          <cell r="AK49">
            <v>0</v>
          </cell>
        </row>
        <row r="50">
          <cell r="A50">
            <v>40</v>
          </cell>
          <cell r="AK50">
            <v>0</v>
          </cell>
        </row>
        <row r="51">
          <cell r="A51">
            <v>40</v>
          </cell>
          <cell r="AK51">
            <v>0</v>
          </cell>
        </row>
        <row r="52">
          <cell r="A52">
            <v>40</v>
          </cell>
          <cell r="AK52">
            <v>0</v>
          </cell>
        </row>
        <row r="53">
          <cell r="A53">
            <v>40</v>
          </cell>
          <cell r="AK53">
            <v>0</v>
          </cell>
        </row>
        <row r="54">
          <cell r="A54">
            <v>50</v>
          </cell>
          <cell r="AK54">
            <v>0.5</v>
          </cell>
        </row>
        <row r="55">
          <cell r="A55">
            <v>50</v>
          </cell>
          <cell r="AK55">
            <v>0.5</v>
          </cell>
        </row>
        <row r="56">
          <cell r="A56">
            <v>50</v>
          </cell>
          <cell r="AK56">
            <v>0</v>
          </cell>
        </row>
        <row r="57">
          <cell r="A57">
            <v>50</v>
          </cell>
          <cell r="AK57">
            <v>0.5</v>
          </cell>
        </row>
        <row r="58">
          <cell r="A58">
            <v>50</v>
          </cell>
          <cell r="AK58">
            <v>0</v>
          </cell>
        </row>
        <row r="59">
          <cell r="A59">
            <v>50</v>
          </cell>
          <cell r="AK59">
            <v>0</v>
          </cell>
        </row>
        <row r="60">
          <cell r="A60">
            <v>50</v>
          </cell>
          <cell r="AK60">
            <v>1</v>
          </cell>
        </row>
        <row r="61">
          <cell r="A61">
            <v>50</v>
          </cell>
          <cell r="AK61">
            <v>0</v>
          </cell>
        </row>
        <row r="62">
          <cell r="A62">
            <v>50</v>
          </cell>
          <cell r="AK62">
            <v>0</v>
          </cell>
        </row>
        <row r="63">
          <cell r="A63">
            <v>50</v>
          </cell>
          <cell r="AK63">
            <v>0.5</v>
          </cell>
        </row>
        <row r="64">
          <cell r="A64">
            <v>50</v>
          </cell>
          <cell r="AK64">
            <v>0.5</v>
          </cell>
        </row>
        <row r="65">
          <cell r="A65">
            <v>50</v>
          </cell>
          <cell r="AK65">
            <v>0</v>
          </cell>
        </row>
        <row r="66">
          <cell r="A66">
            <v>50</v>
          </cell>
          <cell r="AK66">
            <v>0</v>
          </cell>
        </row>
        <row r="67">
          <cell r="A67">
            <v>50</v>
          </cell>
          <cell r="AK67">
            <v>0</v>
          </cell>
        </row>
        <row r="68">
          <cell r="A68">
            <v>50</v>
          </cell>
          <cell r="AK68">
            <v>0</v>
          </cell>
        </row>
        <row r="69">
          <cell r="A69">
            <v>50</v>
          </cell>
          <cell r="AK69">
            <v>0</v>
          </cell>
        </row>
        <row r="70">
          <cell r="A70">
            <v>50</v>
          </cell>
          <cell r="AK70">
            <v>0</v>
          </cell>
        </row>
        <row r="71">
          <cell r="A71">
            <v>50</v>
          </cell>
          <cell r="AK71">
            <v>0</v>
          </cell>
        </row>
        <row r="72">
          <cell r="A72">
            <v>50</v>
          </cell>
          <cell r="AK72">
            <v>0</v>
          </cell>
        </row>
        <row r="73">
          <cell r="A73">
            <v>50</v>
          </cell>
          <cell r="AK73">
            <v>0</v>
          </cell>
        </row>
        <row r="74">
          <cell r="A74">
            <v>51</v>
          </cell>
          <cell r="AK74">
            <v>0</v>
          </cell>
        </row>
        <row r="75">
          <cell r="A75">
            <v>51</v>
          </cell>
          <cell r="AK75">
            <v>0.5</v>
          </cell>
        </row>
        <row r="76">
          <cell r="A76">
            <v>51</v>
          </cell>
          <cell r="AK76">
            <v>0</v>
          </cell>
        </row>
        <row r="77">
          <cell r="A77">
            <v>51</v>
          </cell>
          <cell r="AK77">
            <v>0</v>
          </cell>
        </row>
        <row r="78">
          <cell r="A78">
            <v>52</v>
          </cell>
          <cell r="AK78">
            <v>0.5</v>
          </cell>
        </row>
        <row r="79">
          <cell r="A79">
            <v>52</v>
          </cell>
          <cell r="AK79">
            <v>0</v>
          </cell>
        </row>
        <row r="80">
          <cell r="A80">
            <v>52</v>
          </cell>
          <cell r="AK80">
            <v>1</v>
          </cell>
        </row>
        <row r="81">
          <cell r="A81">
            <v>52</v>
          </cell>
          <cell r="AK81">
            <v>0</v>
          </cell>
        </row>
        <row r="82">
          <cell r="A82">
            <v>52</v>
          </cell>
          <cell r="AK82">
            <v>0.5</v>
          </cell>
        </row>
        <row r="83">
          <cell r="A83">
            <v>52</v>
          </cell>
          <cell r="AK83">
            <v>0.5</v>
          </cell>
        </row>
        <row r="84">
          <cell r="A84">
            <v>52</v>
          </cell>
          <cell r="AK84">
            <v>1</v>
          </cell>
        </row>
        <row r="85">
          <cell r="A85">
            <v>60</v>
          </cell>
          <cell r="AK85">
            <v>0.5</v>
          </cell>
        </row>
        <row r="86">
          <cell r="A86">
            <v>60</v>
          </cell>
          <cell r="AK86">
            <v>1</v>
          </cell>
        </row>
        <row r="87">
          <cell r="A87">
            <v>60</v>
          </cell>
          <cell r="AK87">
            <v>0</v>
          </cell>
        </row>
        <row r="88">
          <cell r="A88">
            <v>60</v>
          </cell>
          <cell r="AK88">
            <v>0</v>
          </cell>
        </row>
        <row r="89">
          <cell r="A89">
            <v>60</v>
          </cell>
          <cell r="AK89">
            <v>0</v>
          </cell>
        </row>
        <row r="90">
          <cell r="A90">
            <v>60</v>
          </cell>
          <cell r="AK90">
            <v>0</v>
          </cell>
        </row>
        <row r="91">
          <cell r="A91">
            <v>60</v>
          </cell>
          <cell r="AK91">
            <v>0</v>
          </cell>
        </row>
        <row r="92">
          <cell r="A92">
            <v>60</v>
          </cell>
          <cell r="AK92">
            <v>0.5</v>
          </cell>
        </row>
        <row r="93">
          <cell r="A93">
            <v>60</v>
          </cell>
          <cell r="AK93">
            <v>0</v>
          </cell>
        </row>
        <row r="94">
          <cell r="A94">
            <v>60</v>
          </cell>
          <cell r="AK94">
            <v>0</v>
          </cell>
        </row>
        <row r="95">
          <cell r="A95">
            <v>60</v>
          </cell>
          <cell r="AK95">
            <v>0</v>
          </cell>
        </row>
        <row r="96">
          <cell r="A96">
            <v>60</v>
          </cell>
          <cell r="AK96">
            <v>1</v>
          </cell>
        </row>
        <row r="97">
          <cell r="A97">
            <v>60</v>
          </cell>
          <cell r="AK97">
            <v>0</v>
          </cell>
        </row>
        <row r="98">
          <cell r="A98">
            <v>60</v>
          </cell>
          <cell r="AK98">
            <v>0</v>
          </cell>
        </row>
        <row r="99">
          <cell r="A99">
            <v>60</v>
          </cell>
          <cell r="AK99">
            <v>0.5</v>
          </cell>
        </row>
        <row r="100">
          <cell r="A100">
            <v>60</v>
          </cell>
          <cell r="AK100">
            <v>0.5</v>
          </cell>
        </row>
        <row r="101">
          <cell r="A101">
            <v>60</v>
          </cell>
          <cell r="AK101">
            <v>0</v>
          </cell>
        </row>
        <row r="102">
          <cell r="A102">
            <v>61</v>
          </cell>
          <cell r="AK102">
            <v>0</v>
          </cell>
        </row>
        <row r="103">
          <cell r="A103">
            <v>61</v>
          </cell>
          <cell r="AK103">
            <v>0.5</v>
          </cell>
        </row>
        <row r="104">
          <cell r="A104">
            <v>61</v>
          </cell>
          <cell r="AK104">
            <v>1</v>
          </cell>
        </row>
        <row r="105">
          <cell r="A105">
            <v>61</v>
          </cell>
          <cell r="AK105">
            <v>0</v>
          </cell>
        </row>
        <row r="106">
          <cell r="A106">
            <v>61</v>
          </cell>
          <cell r="AK106">
            <v>0</v>
          </cell>
        </row>
        <row r="107">
          <cell r="A107">
            <v>61</v>
          </cell>
          <cell r="AK107">
            <v>0</v>
          </cell>
        </row>
        <row r="108">
          <cell r="A108">
            <v>61</v>
          </cell>
          <cell r="AK108">
            <v>0</v>
          </cell>
        </row>
        <row r="109">
          <cell r="A109">
            <v>61</v>
          </cell>
          <cell r="AK109">
            <v>0.5</v>
          </cell>
        </row>
        <row r="110">
          <cell r="A110">
            <v>61</v>
          </cell>
          <cell r="AK110">
            <v>0</v>
          </cell>
        </row>
        <row r="111">
          <cell r="A111">
            <v>70</v>
          </cell>
          <cell r="AK111">
            <v>0</v>
          </cell>
        </row>
        <row r="112">
          <cell r="A112">
            <v>70</v>
          </cell>
          <cell r="AK112">
            <v>0.5</v>
          </cell>
        </row>
        <row r="113">
          <cell r="A113">
            <v>70</v>
          </cell>
          <cell r="AK113">
            <v>0</v>
          </cell>
        </row>
        <row r="114">
          <cell r="A114">
            <v>70</v>
          </cell>
          <cell r="AK114">
            <v>0.5</v>
          </cell>
        </row>
        <row r="115">
          <cell r="A115">
            <v>70</v>
          </cell>
          <cell r="AK115">
            <v>0.5</v>
          </cell>
        </row>
        <row r="116">
          <cell r="A116">
            <v>70</v>
          </cell>
          <cell r="AK116">
            <v>0</v>
          </cell>
        </row>
        <row r="117">
          <cell r="A117">
            <v>70</v>
          </cell>
          <cell r="AK117">
            <v>0</v>
          </cell>
        </row>
        <row r="118">
          <cell r="A118">
            <v>70</v>
          </cell>
          <cell r="AK118">
            <v>0.5</v>
          </cell>
        </row>
        <row r="119">
          <cell r="A119">
            <v>70</v>
          </cell>
          <cell r="AK119">
            <v>0.5</v>
          </cell>
        </row>
        <row r="120">
          <cell r="A120">
            <v>70</v>
          </cell>
          <cell r="AK120">
            <v>0</v>
          </cell>
        </row>
        <row r="121">
          <cell r="A121">
            <v>70</v>
          </cell>
          <cell r="AK121">
            <v>0</v>
          </cell>
        </row>
        <row r="122">
          <cell r="A122">
            <v>70</v>
          </cell>
          <cell r="AK122">
            <v>0</v>
          </cell>
        </row>
        <row r="123">
          <cell r="A123">
            <v>80</v>
          </cell>
          <cell r="AK123">
            <v>0</v>
          </cell>
        </row>
        <row r="124">
          <cell r="A124">
            <v>80</v>
          </cell>
          <cell r="AK124">
            <v>0</v>
          </cell>
        </row>
        <row r="125">
          <cell r="A125">
            <v>80</v>
          </cell>
          <cell r="AK125">
            <v>0</v>
          </cell>
        </row>
        <row r="126">
          <cell r="A126">
            <v>80</v>
          </cell>
          <cell r="AK126">
            <v>0</v>
          </cell>
        </row>
        <row r="127">
          <cell r="A127">
            <v>80</v>
          </cell>
          <cell r="AK127">
            <v>0</v>
          </cell>
        </row>
        <row r="128">
          <cell r="A128">
            <v>80</v>
          </cell>
          <cell r="AK128">
            <v>0</v>
          </cell>
        </row>
        <row r="129">
          <cell r="A129">
            <v>80</v>
          </cell>
          <cell r="AK129">
            <v>0</v>
          </cell>
        </row>
        <row r="130">
          <cell r="A130">
            <v>90</v>
          </cell>
          <cell r="AK130">
            <v>0</v>
          </cell>
        </row>
        <row r="131">
          <cell r="A131">
            <v>92</v>
          </cell>
          <cell r="AK131">
            <v>0</v>
          </cell>
        </row>
        <row r="132">
          <cell r="A132">
            <v>92</v>
          </cell>
          <cell r="AK132">
            <v>0</v>
          </cell>
        </row>
        <row r="133">
          <cell r="A133">
            <v>93</v>
          </cell>
          <cell r="AK133">
            <v>0.5</v>
          </cell>
        </row>
        <row r="134">
          <cell r="A134">
            <v>93</v>
          </cell>
          <cell r="AK134">
            <v>0</v>
          </cell>
        </row>
        <row r="135">
          <cell r="A135">
            <v>93</v>
          </cell>
          <cell r="AK135">
            <v>0</v>
          </cell>
        </row>
        <row r="136">
          <cell r="A136">
            <v>94</v>
          </cell>
          <cell r="AK136">
            <v>0.5</v>
          </cell>
        </row>
        <row r="137">
          <cell r="A137">
            <v>94</v>
          </cell>
          <cell r="AK137">
            <v>0</v>
          </cell>
        </row>
        <row r="138">
          <cell r="A138">
            <v>94</v>
          </cell>
          <cell r="AK138">
            <v>0</v>
          </cell>
        </row>
        <row r="139">
          <cell r="A139">
            <v>95</v>
          </cell>
          <cell r="AK139">
            <v>0</v>
          </cell>
        </row>
        <row r="140">
          <cell r="A140">
            <v>97</v>
          </cell>
          <cell r="AK140">
            <v>0</v>
          </cell>
        </row>
        <row r="141">
          <cell r="A141">
            <v>97</v>
          </cell>
          <cell r="AK141">
            <v>0</v>
          </cell>
        </row>
        <row r="142">
          <cell r="A142">
            <v>97</v>
          </cell>
          <cell r="AK142">
            <v>0</v>
          </cell>
        </row>
        <row r="143">
          <cell r="A143">
            <v>100</v>
          </cell>
          <cell r="AK143">
            <v>0</v>
          </cell>
        </row>
        <row r="144">
          <cell r="A144">
            <v>100</v>
          </cell>
          <cell r="AK144">
            <v>0</v>
          </cell>
        </row>
        <row r="145">
          <cell r="A145">
            <v>100</v>
          </cell>
          <cell r="AK145">
            <v>0</v>
          </cell>
        </row>
        <row r="146">
          <cell r="A146">
            <v>100</v>
          </cell>
          <cell r="AK146">
            <v>0.5</v>
          </cell>
        </row>
        <row r="147">
          <cell r="A147">
            <v>100</v>
          </cell>
          <cell r="AK147">
            <v>0</v>
          </cell>
        </row>
        <row r="148">
          <cell r="A148">
            <v>100</v>
          </cell>
          <cell r="AK148">
            <v>0.5</v>
          </cell>
        </row>
        <row r="149">
          <cell r="A149">
            <v>100</v>
          </cell>
          <cell r="AK149">
            <v>0</v>
          </cell>
        </row>
        <row r="150">
          <cell r="A150">
            <v>100</v>
          </cell>
          <cell r="AK150">
            <v>0</v>
          </cell>
        </row>
        <row r="151">
          <cell r="A151">
            <v>100</v>
          </cell>
          <cell r="AK151">
            <v>0.5</v>
          </cell>
        </row>
        <row r="152">
          <cell r="A152">
            <v>100</v>
          </cell>
          <cell r="AK152">
            <v>0</v>
          </cell>
        </row>
        <row r="153">
          <cell r="A153">
            <v>100</v>
          </cell>
          <cell r="AK153">
            <v>0</v>
          </cell>
        </row>
        <row r="154">
          <cell r="A154">
            <v>100</v>
          </cell>
          <cell r="AK154">
            <v>0</v>
          </cell>
        </row>
        <row r="155">
          <cell r="A155">
            <v>100</v>
          </cell>
          <cell r="AK155">
            <v>0</v>
          </cell>
        </row>
        <row r="156">
          <cell r="A156">
            <v>100</v>
          </cell>
          <cell r="AK156">
            <v>0</v>
          </cell>
        </row>
        <row r="157">
          <cell r="A157">
            <v>100</v>
          </cell>
          <cell r="AK157">
            <v>0</v>
          </cell>
        </row>
        <row r="158">
          <cell r="A158">
            <v>101</v>
          </cell>
          <cell r="AK158">
            <v>0</v>
          </cell>
        </row>
        <row r="159">
          <cell r="A159">
            <v>101</v>
          </cell>
          <cell r="AK159">
            <v>0</v>
          </cell>
        </row>
        <row r="160">
          <cell r="A160">
            <v>101</v>
          </cell>
          <cell r="AK160">
            <v>0</v>
          </cell>
        </row>
        <row r="161">
          <cell r="A161">
            <v>101</v>
          </cell>
          <cell r="AK161">
            <v>0.5</v>
          </cell>
        </row>
        <row r="162">
          <cell r="A162">
            <v>101</v>
          </cell>
          <cell r="AK162">
            <v>0</v>
          </cell>
        </row>
        <row r="163">
          <cell r="A163">
            <v>110</v>
          </cell>
          <cell r="AK163">
            <v>0</v>
          </cell>
        </row>
        <row r="164">
          <cell r="A164">
            <v>110</v>
          </cell>
          <cell r="AK164">
            <v>0</v>
          </cell>
        </row>
        <row r="165">
          <cell r="A165">
            <v>110</v>
          </cell>
          <cell r="AK165">
            <v>0.5</v>
          </cell>
        </row>
        <row r="166">
          <cell r="A166">
            <v>110</v>
          </cell>
          <cell r="AK166">
            <v>0</v>
          </cell>
        </row>
        <row r="167">
          <cell r="A167">
            <v>110</v>
          </cell>
          <cell r="AK167">
            <v>0.5</v>
          </cell>
        </row>
        <row r="168">
          <cell r="A168">
            <v>110</v>
          </cell>
          <cell r="AK168">
            <v>0</v>
          </cell>
        </row>
        <row r="169">
          <cell r="A169">
            <v>110</v>
          </cell>
          <cell r="AK169">
            <v>0</v>
          </cell>
        </row>
        <row r="170">
          <cell r="A170">
            <v>110</v>
          </cell>
          <cell r="AK170">
            <v>0</v>
          </cell>
        </row>
        <row r="171">
          <cell r="A171">
            <v>110</v>
          </cell>
          <cell r="AK171">
            <v>0.5</v>
          </cell>
        </row>
        <row r="172">
          <cell r="A172">
            <v>110</v>
          </cell>
          <cell r="AK172">
            <v>1</v>
          </cell>
        </row>
        <row r="173">
          <cell r="A173">
            <v>110</v>
          </cell>
          <cell r="AK173">
            <v>0</v>
          </cell>
        </row>
        <row r="174">
          <cell r="A174">
            <v>110</v>
          </cell>
          <cell r="AK174">
            <v>0</v>
          </cell>
        </row>
        <row r="175">
          <cell r="A175">
            <v>110</v>
          </cell>
          <cell r="AK175">
            <v>0</v>
          </cell>
        </row>
        <row r="176">
          <cell r="A176">
            <v>120</v>
          </cell>
          <cell r="AK176">
            <v>0</v>
          </cell>
        </row>
        <row r="177">
          <cell r="A177">
            <v>120</v>
          </cell>
          <cell r="AK177">
            <v>0</v>
          </cell>
        </row>
        <row r="178">
          <cell r="A178">
            <v>120</v>
          </cell>
          <cell r="AK178">
            <v>1</v>
          </cell>
        </row>
        <row r="179">
          <cell r="A179">
            <v>120</v>
          </cell>
          <cell r="AK179">
            <v>0</v>
          </cell>
        </row>
        <row r="180">
          <cell r="A180">
            <v>120</v>
          </cell>
          <cell r="AK180">
            <v>0</v>
          </cell>
        </row>
        <row r="181">
          <cell r="A181">
            <v>120</v>
          </cell>
          <cell r="AK181">
            <v>0</v>
          </cell>
        </row>
        <row r="182">
          <cell r="A182">
            <v>130</v>
          </cell>
          <cell r="AK182">
            <v>0</v>
          </cell>
        </row>
        <row r="183">
          <cell r="A183">
            <v>130</v>
          </cell>
          <cell r="AK183">
            <v>0</v>
          </cell>
        </row>
        <row r="184">
          <cell r="A184">
            <v>130</v>
          </cell>
          <cell r="AK184">
            <v>0</v>
          </cell>
        </row>
        <row r="185">
          <cell r="A185">
            <v>130</v>
          </cell>
          <cell r="AK185">
            <v>0</v>
          </cell>
        </row>
        <row r="186">
          <cell r="A186">
            <v>130</v>
          </cell>
          <cell r="AK186">
            <v>0</v>
          </cell>
        </row>
        <row r="187">
          <cell r="A187">
            <v>130</v>
          </cell>
          <cell r="AK187">
            <v>0</v>
          </cell>
        </row>
        <row r="188">
          <cell r="A188">
            <v>130</v>
          </cell>
          <cell r="AK188">
            <v>0</v>
          </cell>
        </row>
        <row r="189">
          <cell r="A189">
            <v>130</v>
          </cell>
          <cell r="AK189">
            <v>0.5</v>
          </cell>
        </row>
        <row r="190">
          <cell r="A190">
            <v>130</v>
          </cell>
          <cell r="AK190">
            <v>0</v>
          </cell>
        </row>
        <row r="191">
          <cell r="A191">
            <v>130</v>
          </cell>
          <cell r="AK191">
            <v>0</v>
          </cell>
        </row>
        <row r="192">
          <cell r="A192">
            <v>130</v>
          </cell>
          <cell r="AK192">
            <v>0.5</v>
          </cell>
        </row>
        <row r="193">
          <cell r="A193">
            <v>140</v>
          </cell>
          <cell r="AK193">
            <v>0.5</v>
          </cell>
        </row>
        <row r="194">
          <cell r="A194">
            <v>140</v>
          </cell>
          <cell r="AK194">
            <v>0</v>
          </cell>
        </row>
        <row r="195">
          <cell r="A195">
            <v>140</v>
          </cell>
          <cell r="AK195">
            <v>0</v>
          </cell>
        </row>
        <row r="196">
          <cell r="A196">
            <v>150</v>
          </cell>
          <cell r="AK196">
            <v>0</v>
          </cell>
        </row>
        <row r="197">
          <cell r="A197">
            <v>150</v>
          </cell>
          <cell r="AK197">
            <v>0</v>
          </cell>
        </row>
        <row r="198">
          <cell r="A198">
            <v>150</v>
          </cell>
          <cell r="AK198">
            <v>0</v>
          </cell>
        </row>
        <row r="199">
          <cell r="A199">
            <v>150</v>
          </cell>
          <cell r="AK199">
            <v>0</v>
          </cell>
        </row>
        <row r="200">
          <cell r="A200">
            <v>150</v>
          </cell>
          <cell r="AK200">
            <v>0.5</v>
          </cell>
        </row>
        <row r="201">
          <cell r="A201">
            <v>150</v>
          </cell>
          <cell r="AK201">
            <v>0</v>
          </cell>
        </row>
        <row r="202">
          <cell r="A202">
            <v>150</v>
          </cell>
          <cell r="AK202">
            <v>0</v>
          </cell>
        </row>
        <row r="203">
          <cell r="A203">
            <v>150</v>
          </cell>
          <cell r="AK203">
            <v>0.5</v>
          </cell>
        </row>
        <row r="204">
          <cell r="A204">
            <v>150</v>
          </cell>
          <cell r="AK204">
            <v>0</v>
          </cell>
        </row>
        <row r="205">
          <cell r="A205">
            <v>150</v>
          </cell>
          <cell r="AK205">
            <v>0</v>
          </cell>
        </row>
        <row r="206">
          <cell r="A206">
            <v>150</v>
          </cell>
          <cell r="AK206">
            <v>0.5</v>
          </cell>
        </row>
        <row r="207">
          <cell r="A207">
            <v>150</v>
          </cell>
          <cell r="AK207">
            <v>0</v>
          </cell>
        </row>
        <row r="208">
          <cell r="A208">
            <v>151</v>
          </cell>
          <cell r="AK208">
            <v>1</v>
          </cell>
        </row>
        <row r="209">
          <cell r="A209">
            <v>160</v>
          </cell>
          <cell r="AK209">
            <v>0</v>
          </cell>
        </row>
        <row r="210">
          <cell r="A210">
            <v>160</v>
          </cell>
          <cell r="AK210">
            <v>1</v>
          </cell>
        </row>
        <row r="211">
          <cell r="A211">
            <v>160</v>
          </cell>
          <cell r="AK211">
            <v>0</v>
          </cell>
        </row>
        <row r="212">
          <cell r="A212">
            <v>160</v>
          </cell>
          <cell r="AK212">
            <v>0</v>
          </cell>
        </row>
        <row r="213">
          <cell r="A213">
            <v>160</v>
          </cell>
          <cell r="AK213">
            <v>0</v>
          </cell>
        </row>
        <row r="214">
          <cell r="A214">
            <v>160</v>
          </cell>
          <cell r="AK214">
            <v>0</v>
          </cell>
        </row>
        <row r="215">
          <cell r="A215">
            <v>160</v>
          </cell>
          <cell r="AK215">
            <v>0</v>
          </cell>
        </row>
        <row r="216">
          <cell r="A216">
            <v>160</v>
          </cell>
          <cell r="AK216">
            <v>0</v>
          </cell>
        </row>
        <row r="217">
          <cell r="A217">
            <v>160</v>
          </cell>
          <cell r="AK217">
            <v>0</v>
          </cell>
        </row>
        <row r="218">
          <cell r="A218">
            <v>161</v>
          </cell>
          <cell r="AK218">
            <v>0</v>
          </cell>
        </row>
        <row r="219">
          <cell r="A219">
            <v>161</v>
          </cell>
          <cell r="AK219">
            <v>0.5</v>
          </cell>
        </row>
        <row r="220">
          <cell r="A220">
            <v>161</v>
          </cell>
          <cell r="AK220">
            <v>0</v>
          </cell>
        </row>
        <row r="221">
          <cell r="A221">
            <v>162</v>
          </cell>
          <cell r="AK221">
            <v>0</v>
          </cell>
        </row>
        <row r="222">
          <cell r="A222">
            <v>162</v>
          </cell>
          <cell r="AK222">
            <v>0</v>
          </cell>
        </row>
        <row r="223">
          <cell r="A223">
            <v>162</v>
          </cell>
          <cell r="AK223">
            <v>0</v>
          </cell>
        </row>
        <row r="224">
          <cell r="A224">
            <v>162</v>
          </cell>
          <cell r="AK224">
            <v>0</v>
          </cell>
        </row>
        <row r="225">
          <cell r="A225">
            <v>162</v>
          </cell>
          <cell r="AK225">
            <v>0.5</v>
          </cell>
        </row>
        <row r="226">
          <cell r="A226">
            <v>162</v>
          </cell>
          <cell r="AK226">
            <v>0</v>
          </cell>
        </row>
        <row r="227">
          <cell r="A227">
            <v>162</v>
          </cell>
          <cell r="AK227">
            <v>0</v>
          </cell>
        </row>
        <row r="228">
          <cell r="A228">
            <v>170</v>
          </cell>
          <cell r="AK228">
            <v>0</v>
          </cell>
        </row>
        <row r="229">
          <cell r="A229">
            <v>170</v>
          </cell>
          <cell r="AK229">
            <v>0.5</v>
          </cell>
        </row>
        <row r="230">
          <cell r="A230">
            <v>170</v>
          </cell>
          <cell r="AK230">
            <v>0</v>
          </cell>
        </row>
        <row r="231">
          <cell r="A231">
            <v>170</v>
          </cell>
          <cell r="AK231">
            <v>0</v>
          </cell>
        </row>
        <row r="232">
          <cell r="A232">
            <v>170</v>
          </cell>
          <cell r="AK232">
            <v>0</v>
          </cell>
        </row>
        <row r="233">
          <cell r="A233">
            <v>171</v>
          </cell>
          <cell r="AK233">
            <v>0.5</v>
          </cell>
        </row>
        <row r="234">
          <cell r="A234">
            <v>172</v>
          </cell>
          <cell r="AK234">
            <v>0</v>
          </cell>
        </row>
        <row r="235">
          <cell r="A235">
            <v>180</v>
          </cell>
          <cell r="AK235">
            <v>0.5</v>
          </cell>
        </row>
        <row r="236">
          <cell r="A236">
            <v>180</v>
          </cell>
          <cell r="AK236">
            <v>1</v>
          </cell>
        </row>
        <row r="237">
          <cell r="A237">
            <v>180</v>
          </cell>
          <cell r="AK237">
            <v>0</v>
          </cell>
        </row>
        <row r="238">
          <cell r="A238">
            <v>180</v>
          </cell>
          <cell r="AK238">
            <v>0</v>
          </cell>
        </row>
        <row r="239">
          <cell r="A239">
            <v>180</v>
          </cell>
          <cell r="AK239">
            <v>0.5</v>
          </cell>
        </row>
        <row r="240">
          <cell r="A240">
            <v>180</v>
          </cell>
          <cell r="AK240">
            <v>0.5</v>
          </cell>
        </row>
        <row r="241">
          <cell r="A241">
            <v>180</v>
          </cell>
          <cell r="AK241">
            <v>0</v>
          </cell>
        </row>
        <row r="242">
          <cell r="A242">
            <v>180</v>
          </cell>
          <cell r="AK242">
            <v>0.5</v>
          </cell>
        </row>
        <row r="243">
          <cell r="A243">
            <v>180</v>
          </cell>
          <cell r="AK243">
            <v>0.5</v>
          </cell>
        </row>
        <row r="244">
          <cell r="A244">
            <v>180</v>
          </cell>
          <cell r="AK244">
            <v>1</v>
          </cell>
        </row>
        <row r="245">
          <cell r="A245">
            <v>180</v>
          </cell>
          <cell r="AK245">
            <v>0</v>
          </cell>
        </row>
        <row r="246">
          <cell r="A246">
            <v>180</v>
          </cell>
          <cell r="AK246">
            <v>0</v>
          </cell>
        </row>
        <row r="247">
          <cell r="A247">
            <v>190</v>
          </cell>
          <cell r="AK247">
            <v>1</v>
          </cell>
        </row>
        <row r="248">
          <cell r="A248">
            <v>190</v>
          </cell>
          <cell r="AK248">
            <v>0</v>
          </cell>
        </row>
        <row r="249">
          <cell r="A249">
            <v>190</v>
          </cell>
          <cell r="AK249">
            <v>0</v>
          </cell>
        </row>
        <row r="250">
          <cell r="A250">
            <v>190</v>
          </cell>
          <cell r="AK250">
            <v>0.5</v>
          </cell>
        </row>
        <row r="251">
          <cell r="A251">
            <v>190</v>
          </cell>
          <cell r="AK251">
            <v>0.5</v>
          </cell>
        </row>
        <row r="252">
          <cell r="A252">
            <v>190</v>
          </cell>
          <cell r="AK252">
            <v>0</v>
          </cell>
        </row>
        <row r="253">
          <cell r="A253">
            <v>190</v>
          </cell>
          <cell r="AK253">
            <v>1</v>
          </cell>
        </row>
        <row r="254">
          <cell r="A254">
            <v>190</v>
          </cell>
          <cell r="AK254">
            <v>1</v>
          </cell>
        </row>
        <row r="255">
          <cell r="A255">
            <v>190</v>
          </cell>
          <cell r="AK255">
            <v>0</v>
          </cell>
        </row>
        <row r="256">
          <cell r="A256">
            <v>190</v>
          </cell>
          <cell r="AK256">
            <v>1</v>
          </cell>
        </row>
        <row r="257">
          <cell r="A257">
            <v>190</v>
          </cell>
          <cell r="AK257">
            <v>0</v>
          </cell>
        </row>
        <row r="258">
          <cell r="A258">
            <v>190</v>
          </cell>
          <cell r="AK258">
            <v>0</v>
          </cell>
        </row>
        <row r="259">
          <cell r="A259">
            <v>190</v>
          </cell>
          <cell r="AK259">
            <v>0</v>
          </cell>
        </row>
        <row r="260">
          <cell r="A260">
            <v>190</v>
          </cell>
          <cell r="AK260">
            <v>0</v>
          </cell>
        </row>
        <row r="261">
          <cell r="A261">
            <v>190</v>
          </cell>
          <cell r="AK261">
            <v>0</v>
          </cell>
        </row>
        <row r="262">
          <cell r="A262">
            <v>190</v>
          </cell>
          <cell r="AK262">
            <v>1</v>
          </cell>
        </row>
        <row r="263">
          <cell r="A263">
            <v>190</v>
          </cell>
          <cell r="AK263">
            <v>0</v>
          </cell>
        </row>
        <row r="264">
          <cell r="A264">
            <v>190</v>
          </cell>
          <cell r="AK264">
            <v>0.5</v>
          </cell>
        </row>
        <row r="265">
          <cell r="A265">
            <v>190</v>
          </cell>
          <cell r="AK265">
            <v>0</v>
          </cell>
        </row>
        <row r="266">
          <cell r="A266">
            <v>190</v>
          </cell>
          <cell r="AK266">
            <v>0</v>
          </cell>
        </row>
        <row r="267">
          <cell r="A267">
            <v>190</v>
          </cell>
          <cell r="AK267">
            <v>0</v>
          </cell>
        </row>
        <row r="268">
          <cell r="A268">
            <v>190</v>
          </cell>
          <cell r="AK268">
            <v>1</v>
          </cell>
        </row>
        <row r="269">
          <cell r="A269">
            <v>190</v>
          </cell>
          <cell r="AK269">
            <v>0</v>
          </cell>
        </row>
        <row r="270">
          <cell r="A270">
            <v>190</v>
          </cell>
          <cell r="AK270">
            <v>0.5</v>
          </cell>
        </row>
        <row r="271">
          <cell r="A271">
            <v>190</v>
          </cell>
          <cell r="AK271">
            <v>0.5</v>
          </cell>
        </row>
        <row r="272">
          <cell r="A272">
            <v>190</v>
          </cell>
          <cell r="AK272">
            <v>0</v>
          </cell>
        </row>
        <row r="273">
          <cell r="A273">
            <v>190</v>
          </cell>
          <cell r="AK273">
            <v>0.5</v>
          </cell>
        </row>
        <row r="274">
          <cell r="A274">
            <v>190</v>
          </cell>
          <cell r="AK274">
            <v>0</v>
          </cell>
        </row>
        <row r="275">
          <cell r="A275">
            <v>190</v>
          </cell>
          <cell r="AK275">
            <v>1</v>
          </cell>
        </row>
        <row r="276">
          <cell r="A276">
            <v>190</v>
          </cell>
          <cell r="AK276">
            <v>0</v>
          </cell>
        </row>
        <row r="277">
          <cell r="A277">
            <v>190</v>
          </cell>
          <cell r="AK277">
            <v>0.5</v>
          </cell>
        </row>
        <row r="278">
          <cell r="A278">
            <v>190</v>
          </cell>
          <cell r="AK278">
            <v>0.5</v>
          </cell>
        </row>
        <row r="279">
          <cell r="A279">
            <v>190</v>
          </cell>
          <cell r="AK279">
            <v>0.5</v>
          </cell>
        </row>
        <row r="280">
          <cell r="A280">
            <v>190</v>
          </cell>
          <cell r="AK280">
            <v>0</v>
          </cell>
        </row>
        <row r="281">
          <cell r="A281">
            <v>190</v>
          </cell>
          <cell r="AK281">
            <v>1</v>
          </cell>
        </row>
        <row r="282">
          <cell r="A282">
            <v>190</v>
          </cell>
          <cell r="AK282">
            <v>0</v>
          </cell>
        </row>
        <row r="283">
          <cell r="A283">
            <v>190</v>
          </cell>
          <cell r="AK283">
            <v>0</v>
          </cell>
        </row>
        <row r="284">
          <cell r="A284">
            <v>190</v>
          </cell>
          <cell r="AK284">
            <v>0.5</v>
          </cell>
        </row>
        <row r="285">
          <cell r="A285">
            <v>190</v>
          </cell>
          <cell r="AK285">
            <v>0</v>
          </cell>
        </row>
        <row r="286">
          <cell r="A286">
            <v>190</v>
          </cell>
          <cell r="AK286">
            <v>0</v>
          </cell>
        </row>
        <row r="287">
          <cell r="A287">
            <v>190</v>
          </cell>
          <cell r="AK287">
            <v>0</v>
          </cell>
        </row>
        <row r="288">
          <cell r="A288">
            <v>190</v>
          </cell>
          <cell r="AK288">
            <v>0</v>
          </cell>
        </row>
        <row r="289">
          <cell r="A289">
            <v>190</v>
          </cell>
          <cell r="AK289">
            <v>0.5</v>
          </cell>
        </row>
        <row r="290">
          <cell r="A290">
            <v>190</v>
          </cell>
          <cell r="AK290">
            <v>0</v>
          </cell>
        </row>
        <row r="291">
          <cell r="A291">
            <v>190</v>
          </cell>
          <cell r="AK291">
            <v>0.5</v>
          </cell>
        </row>
        <row r="292">
          <cell r="A292">
            <v>190</v>
          </cell>
          <cell r="AK292">
            <v>0.5</v>
          </cell>
        </row>
        <row r="293">
          <cell r="A293">
            <v>190</v>
          </cell>
          <cell r="AK293">
            <v>0</v>
          </cell>
        </row>
        <row r="294">
          <cell r="A294">
            <v>190</v>
          </cell>
          <cell r="AK294">
            <v>1</v>
          </cell>
        </row>
        <row r="295">
          <cell r="A295">
            <v>190</v>
          </cell>
          <cell r="AK295">
            <v>0.5</v>
          </cell>
        </row>
        <row r="296">
          <cell r="A296">
            <v>190</v>
          </cell>
          <cell r="AK296">
            <v>0.5</v>
          </cell>
        </row>
        <row r="297">
          <cell r="A297">
            <v>190</v>
          </cell>
          <cell r="AK297">
            <v>1</v>
          </cell>
        </row>
        <row r="298">
          <cell r="A298">
            <v>190</v>
          </cell>
          <cell r="AK298">
            <v>0</v>
          </cell>
        </row>
        <row r="299">
          <cell r="A299">
            <v>190</v>
          </cell>
          <cell r="AK299">
            <v>0</v>
          </cell>
        </row>
        <row r="300">
          <cell r="A300">
            <v>190</v>
          </cell>
          <cell r="AK300">
            <v>1</v>
          </cell>
        </row>
        <row r="301">
          <cell r="A301">
            <v>190</v>
          </cell>
          <cell r="AK301">
            <v>0.5</v>
          </cell>
        </row>
        <row r="302">
          <cell r="A302">
            <v>190</v>
          </cell>
          <cell r="AK302">
            <v>0.5</v>
          </cell>
        </row>
        <row r="303">
          <cell r="A303">
            <v>190</v>
          </cell>
          <cell r="AK303">
            <v>0</v>
          </cell>
        </row>
        <row r="304">
          <cell r="A304">
            <v>190</v>
          </cell>
          <cell r="AK304">
            <v>0.5</v>
          </cell>
        </row>
        <row r="305">
          <cell r="A305">
            <v>190</v>
          </cell>
          <cell r="AK305">
            <v>1</v>
          </cell>
        </row>
        <row r="306">
          <cell r="A306">
            <v>190</v>
          </cell>
          <cell r="AK306">
            <v>0</v>
          </cell>
        </row>
        <row r="307">
          <cell r="A307">
            <v>190</v>
          </cell>
          <cell r="AK307">
            <v>0</v>
          </cell>
        </row>
        <row r="308">
          <cell r="A308">
            <v>190</v>
          </cell>
          <cell r="AK308">
            <v>0</v>
          </cell>
        </row>
        <row r="309">
          <cell r="A309">
            <v>190</v>
          </cell>
          <cell r="AK309">
            <v>0</v>
          </cell>
        </row>
        <row r="310">
          <cell r="A310">
            <v>190</v>
          </cell>
          <cell r="AK310">
            <v>0</v>
          </cell>
        </row>
        <row r="311">
          <cell r="A311">
            <v>190</v>
          </cell>
          <cell r="AK311">
            <v>0</v>
          </cell>
        </row>
        <row r="312">
          <cell r="A312">
            <v>190</v>
          </cell>
          <cell r="AK312">
            <v>0.5</v>
          </cell>
        </row>
        <row r="313">
          <cell r="A313">
            <v>190</v>
          </cell>
          <cell r="AK313">
            <v>1</v>
          </cell>
        </row>
        <row r="314">
          <cell r="A314">
            <v>190</v>
          </cell>
          <cell r="AK314">
            <v>0</v>
          </cell>
        </row>
        <row r="315">
          <cell r="A315">
            <v>190</v>
          </cell>
          <cell r="AK315">
            <v>0</v>
          </cell>
        </row>
        <row r="316">
          <cell r="A316">
            <v>190</v>
          </cell>
          <cell r="AK316">
            <v>0</v>
          </cell>
        </row>
        <row r="317">
          <cell r="A317">
            <v>190</v>
          </cell>
          <cell r="AK317">
            <v>0</v>
          </cell>
        </row>
        <row r="318">
          <cell r="A318">
            <v>190</v>
          </cell>
          <cell r="AK318">
            <v>0</v>
          </cell>
        </row>
        <row r="319">
          <cell r="A319">
            <v>190</v>
          </cell>
          <cell r="AK319">
            <v>0</v>
          </cell>
        </row>
        <row r="320">
          <cell r="A320">
            <v>190</v>
          </cell>
          <cell r="AK320">
            <v>1</v>
          </cell>
        </row>
        <row r="321">
          <cell r="A321">
            <v>190</v>
          </cell>
          <cell r="AK321">
            <v>0</v>
          </cell>
        </row>
        <row r="322">
          <cell r="A322">
            <v>190</v>
          </cell>
          <cell r="AK322">
            <v>0.5</v>
          </cell>
        </row>
        <row r="323">
          <cell r="A323">
            <v>190</v>
          </cell>
          <cell r="AK323">
            <v>0</v>
          </cell>
        </row>
        <row r="324">
          <cell r="A324">
            <v>190</v>
          </cell>
          <cell r="AK324">
            <v>0</v>
          </cell>
        </row>
        <row r="325">
          <cell r="A325">
            <v>190</v>
          </cell>
          <cell r="AK325">
            <v>0.5</v>
          </cell>
        </row>
        <row r="326">
          <cell r="A326">
            <v>190</v>
          </cell>
          <cell r="AK326">
            <v>0</v>
          </cell>
        </row>
        <row r="327">
          <cell r="A327">
            <v>190</v>
          </cell>
          <cell r="AK327">
            <v>0</v>
          </cell>
        </row>
        <row r="328">
          <cell r="A328">
            <v>190</v>
          </cell>
          <cell r="AK328">
            <v>0</v>
          </cell>
        </row>
        <row r="329">
          <cell r="A329">
            <v>190</v>
          </cell>
          <cell r="AK329">
            <v>0</v>
          </cell>
        </row>
        <row r="330">
          <cell r="A330">
            <v>190</v>
          </cell>
          <cell r="AK330">
            <v>0.5</v>
          </cell>
        </row>
        <row r="331">
          <cell r="A331">
            <v>190</v>
          </cell>
          <cell r="AK331">
            <v>0</v>
          </cell>
        </row>
        <row r="332">
          <cell r="A332">
            <v>190</v>
          </cell>
          <cell r="AK332">
            <v>0</v>
          </cell>
        </row>
        <row r="333">
          <cell r="A333">
            <v>190</v>
          </cell>
          <cell r="AK333">
            <v>0</v>
          </cell>
        </row>
        <row r="334">
          <cell r="A334">
            <v>190</v>
          </cell>
          <cell r="AK334">
            <v>1</v>
          </cell>
        </row>
        <row r="335">
          <cell r="A335">
            <v>190</v>
          </cell>
          <cell r="AK335">
            <v>0.5</v>
          </cell>
        </row>
        <row r="336">
          <cell r="A336">
            <v>190</v>
          </cell>
          <cell r="AK336">
            <v>0.5</v>
          </cell>
        </row>
        <row r="337">
          <cell r="A337">
            <v>190</v>
          </cell>
          <cell r="AK337">
            <v>0</v>
          </cell>
        </row>
        <row r="338">
          <cell r="A338">
            <v>190</v>
          </cell>
          <cell r="AK338">
            <v>0</v>
          </cell>
        </row>
        <row r="339">
          <cell r="A339">
            <v>190</v>
          </cell>
          <cell r="AK339">
            <v>0</v>
          </cell>
        </row>
        <row r="340">
          <cell r="A340">
            <v>190</v>
          </cell>
          <cell r="AK340">
            <v>0</v>
          </cell>
        </row>
        <row r="341">
          <cell r="A341">
            <v>190</v>
          </cell>
          <cell r="AK341">
            <v>0</v>
          </cell>
        </row>
        <row r="342">
          <cell r="A342">
            <v>190</v>
          </cell>
          <cell r="AK342">
            <v>0</v>
          </cell>
        </row>
        <row r="343">
          <cell r="A343">
            <v>190</v>
          </cell>
          <cell r="AK343">
            <v>0</v>
          </cell>
        </row>
        <row r="344">
          <cell r="A344">
            <v>190</v>
          </cell>
          <cell r="AK344">
            <v>1</v>
          </cell>
        </row>
        <row r="345">
          <cell r="A345">
            <v>190</v>
          </cell>
          <cell r="AK345">
            <v>0.5</v>
          </cell>
        </row>
        <row r="346">
          <cell r="A346">
            <v>190</v>
          </cell>
          <cell r="AK346">
            <v>0</v>
          </cell>
        </row>
        <row r="347">
          <cell r="A347">
            <v>190</v>
          </cell>
          <cell r="AK347">
            <v>0</v>
          </cell>
        </row>
        <row r="348">
          <cell r="A348">
            <v>190</v>
          </cell>
          <cell r="AK348">
            <v>0</v>
          </cell>
        </row>
        <row r="349">
          <cell r="A349">
            <v>190</v>
          </cell>
          <cell r="AK349">
            <v>0.5</v>
          </cell>
        </row>
        <row r="350">
          <cell r="A350">
            <v>190</v>
          </cell>
          <cell r="AK350">
            <v>0</v>
          </cell>
        </row>
        <row r="351">
          <cell r="A351">
            <v>190</v>
          </cell>
          <cell r="AK351">
            <v>0</v>
          </cell>
        </row>
        <row r="352">
          <cell r="A352">
            <v>190</v>
          </cell>
          <cell r="AK352">
            <v>0.5</v>
          </cell>
        </row>
        <row r="353">
          <cell r="A353">
            <v>190</v>
          </cell>
          <cell r="AK353">
            <v>1</v>
          </cell>
        </row>
        <row r="354">
          <cell r="A354">
            <v>190</v>
          </cell>
          <cell r="AK354">
            <v>0</v>
          </cell>
        </row>
        <row r="355">
          <cell r="A355">
            <v>190</v>
          </cell>
          <cell r="AK355">
            <v>0</v>
          </cell>
        </row>
        <row r="356">
          <cell r="A356">
            <v>190</v>
          </cell>
          <cell r="AK356">
            <v>0</v>
          </cell>
        </row>
        <row r="357">
          <cell r="A357">
            <v>190</v>
          </cell>
          <cell r="AK357">
            <v>0</v>
          </cell>
        </row>
        <row r="358">
          <cell r="A358">
            <v>190</v>
          </cell>
          <cell r="AK358">
            <v>0</v>
          </cell>
        </row>
        <row r="359">
          <cell r="A359">
            <v>190</v>
          </cell>
          <cell r="AK359">
            <v>0</v>
          </cell>
        </row>
        <row r="360">
          <cell r="A360">
            <v>190</v>
          </cell>
          <cell r="AK360">
            <v>0.5</v>
          </cell>
        </row>
        <row r="361">
          <cell r="A361">
            <v>190</v>
          </cell>
          <cell r="AK361">
            <v>0.5</v>
          </cell>
        </row>
        <row r="362">
          <cell r="A362">
            <v>190</v>
          </cell>
          <cell r="AK362">
            <v>0.5</v>
          </cell>
        </row>
        <row r="363">
          <cell r="A363">
            <v>190</v>
          </cell>
          <cell r="AK363">
            <v>1</v>
          </cell>
        </row>
        <row r="364">
          <cell r="A364">
            <v>190</v>
          </cell>
          <cell r="AK364">
            <v>0</v>
          </cell>
        </row>
        <row r="365">
          <cell r="A365">
            <v>190</v>
          </cell>
          <cell r="AK365">
            <v>0.5</v>
          </cell>
        </row>
        <row r="366">
          <cell r="A366">
            <v>190</v>
          </cell>
          <cell r="AK366">
            <v>1</v>
          </cell>
        </row>
        <row r="367">
          <cell r="A367">
            <v>190</v>
          </cell>
          <cell r="AK367">
            <v>0.5</v>
          </cell>
        </row>
        <row r="368">
          <cell r="A368">
            <v>190</v>
          </cell>
          <cell r="AK368">
            <v>1</v>
          </cell>
        </row>
        <row r="369">
          <cell r="A369">
            <v>190</v>
          </cell>
          <cell r="AK369">
            <v>0</v>
          </cell>
        </row>
        <row r="370">
          <cell r="A370">
            <v>190</v>
          </cell>
          <cell r="AK370">
            <v>0</v>
          </cell>
        </row>
        <row r="371">
          <cell r="A371">
            <v>190</v>
          </cell>
          <cell r="AK371">
            <v>0.5</v>
          </cell>
        </row>
        <row r="372">
          <cell r="A372">
            <v>190</v>
          </cell>
          <cell r="AK372">
            <v>0</v>
          </cell>
        </row>
        <row r="373">
          <cell r="A373">
            <v>190</v>
          </cell>
          <cell r="AK373">
            <v>0</v>
          </cell>
        </row>
        <row r="374">
          <cell r="A374">
            <v>190</v>
          </cell>
          <cell r="AK374">
            <v>0</v>
          </cell>
        </row>
        <row r="375">
          <cell r="A375">
            <v>190</v>
          </cell>
          <cell r="AK375">
            <v>1</v>
          </cell>
        </row>
        <row r="376">
          <cell r="A376">
            <v>190</v>
          </cell>
          <cell r="AK376">
            <v>0</v>
          </cell>
        </row>
        <row r="377">
          <cell r="A377">
            <v>190</v>
          </cell>
          <cell r="AK377">
            <v>0</v>
          </cell>
        </row>
        <row r="378">
          <cell r="A378">
            <v>190</v>
          </cell>
          <cell r="AK378">
            <v>0</v>
          </cell>
        </row>
        <row r="379">
          <cell r="A379">
            <v>190</v>
          </cell>
          <cell r="AK379">
            <v>0</v>
          </cell>
        </row>
        <row r="380">
          <cell r="A380">
            <v>190</v>
          </cell>
          <cell r="AK380">
            <v>0.5</v>
          </cell>
        </row>
        <row r="381">
          <cell r="A381">
            <v>190</v>
          </cell>
          <cell r="AK381">
            <v>0</v>
          </cell>
        </row>
        <row r="382">
          <cell r="A382">
            <v>190</v>
          </cell>
          <cell r="AK382">
            <v>0</v>
          </cell>
        </row>
        <row r="383">
          <cell r="A383">
            <v>190</v>
          </cell>
          <cell r="AK383">
            <v>0</v>
          </cell>
        </row>
        <row r="384">
          <cell r="A384">
            <v>190</v>
          </cell>
          <cell r="AK384">
            <v>0</v>
          </cell>
        </row>
        <row r="385">
          <cell r="A385">
            <v>190</v>
          </cell>
          <cell r="AK385">
            <v>0</v>
          </cell>
        </row>
        <row r="386">
          <cell r="A386">
            <v>190</v>
          </cell>
          <cell r="AK386">
            <v>0.5</v>
          </cell>
        </row>
        <row r="387">
          <cell r="A387">
            <v>190</v>
          </cell>
          <cell r="AK387">
            <v>0.5</v>
          </cell>
        </row>
        <row r="388">
          <cell r="A388">
            <v>190</v>
          </cell>
          <cell r="AK388">
            <v>0</v>
          </cell>
        </row>
        <row r="389">
          <cell r="A389">
            <v>190</v>
          </cell>
          <cell r="AK389">
            <v>0.5</v>
          </cell>
        </row>
        <row r="390">
          <cell r="A390">
            <v>190</v>
          </cell>
          <cell r="AK390">
            <v>1</v>
          </cell>
        </row>
        <row r="391">
          <cell r="A391">
            <v>190</v>
          </cell>
          <cell r="AK391">
            <v>0</v>
          </cell>
        </row>
        <row r="392">
          <cell r="A392">
            <v>190</v>
          </cell>
          <cell r="AK392">
            <v>0</v>
          </cell>
        </row>
        <row r="393">
          <cell r="A393">
            <v>190</v>
          </cell>
          <cell r="AK393">
            <v>0.5</v>
          </cell>
        </row>
        <row r="394">
          <cell r="A394">
            <v>190</v>
          </cell>
          <cell r="AK394">
            <v>0</v>
          </cell>
        </row>
        <row r="395">
          <cell r="A395">
            <v>190</v>
          </cell>
          <cell r="AK395">
            <v>0</v>
          </cell>
        </row>
        <row r="396">
          <cell r="A396">
            <v>190</v>
          </cell>
          <cell r="AK396">
            <v>0</v>
          </cell>
        </row>
        <row r="397">
          <cell r="A397">
            <v>190</v>
          </cell>
          <cell r="AK397">
            <v>0</v>
          </cell>
        </row>
        <row r="398">
          <cell r="A398">
            <v>190</v>
          </cell>
          <cell r="AK398">
            <v>0</v>
          </cell>
        </row>
        <row r="399">
          <cell r="A399">
            <v>190</v>
          </cell>
          <cell r="AK399">
            <v>0.5</v>
          </cell>
        </row>
        <row r="400">
          <cell r="A400">
            <v>190</v>
          </cell>
          <cell r="AK400">
            <v>0</v>
          </cell>
        </row>
        <row r="401">
          <cell r="A401">
            <v>190</v>
          </cell>
          <cell r="AK401">
            <v>0</v>
          </cell>
        </row>
        <row r="402">
          <cell r="A402">
            <v>190</v>
          </cell>
          <cell r="AK402">
            <v>0</v>
          </cell>
        </row>
        <row r="403">
          <cell r="A403">
            <v>190</v>
          </cell>
          <cell r="AK403">
            <v>0.5</v>
          </cell>
        </row>
        <row r="404">
          <cell r="A404">
            <v>190</v>
          </cell>
          <cell r="AK404">
            <v>0</v>
          </cell>
        </row>
        <row r="405">
          <cell r="A405">
            <v>190</v>
          </cell>
          <cell r="AK405">
            <v>0</v>
          </cell>
        </row>
        <row r="406">
          <cell r="A406">
            <v>190</v>
          </cell>
          <cell r="AK406">
            <v>0</v>
          </cell>
        </row>
        <row r="407">
          <cell r="A407">
            <v>190</v>
          </cell>
          <cell r="AK407">
            <v>0</v>
          </cell>
        </row>
        <row r="408">
          <cell r="A408">
            <v>190</v>
          </cell>
          <cell r="AK408">
            <v>0</v>
          </cell>
        </row>
        <row r="409">
          <cell r="A409">
            <v>190</v>
          </cell>
          <cell r="AK409">
            <v>0</v>
          </cell>
        </row>
        <row r="410">
          <cell r="A410">
            <v>190</v>
          </cell>
          <cell r="AK410">
            <v>0</v>
          </cell>
        </row>
        <row r="411">
          <cell r="A411">
            <v>190</v>
          </cell>
          <cell r="AK411">
            <v>0</v>
          </cell>
        </row>
        <row r="412">
          <cell r="A412">
            <v>200</v>
          </cell>
          <cell r="AK412">
            <v>0</v>
          </cell>
        </row>
        <row r="413">
          <cell r="A413">
            <v>200</v>
          </cell>
          <cell r="AK413">
            <v>0</v>
          </cell>
        </row>
        <row r="414">
          <cell r="A414">
            <v>200</v>
          </cell>
          <cell r="AK414">
            <v>0</v>
          </cell>
        </row>
        <row r="415">
          <cell r="A415">
            <v>200</v>
          </cell>
          <cell r="AK415">
            <v>0.5</v>
          </cell>
        </row>
        <row r="416">
          <cell r="A416">
            <v>210</v>
          </cell>
          <cell r="AK416">
            <v>0</v>
          </cell>
        </row>
        <row r="417">
          <cell r="A417">
            <v>210</v>
          </cell>
          <cell r="AK417">
            <v>0</v>
          </cell>
        </row>
        <row r="418">
          <cell r="A418">
            <v>210</v>
          </cell>
          <cell r="AK418">
            <v>0.5</v>
          </cell>
        </row>
        <row r="419">
          <cell r="A419">
            <v>210</v>
          </cell>
          <cell r="AK419">
            <v>0.5</v>
          </cell>
        </row>
        <row r="420">
          <cell r="A420">
            <v>210</v>
          </cell>
          <cell r="AK420">
            <v>0.5</v>
          </cell>
        </row>
        <row r="421">
          <cell r="A421">
            <v>210</v>
          </cell>
          <cell r="AK421">
            <v>0</v>
          </cell>
        </row>
        <row r="422">
          <cell r="A422">
            <v>220</v>
          </cell>
          <cell r="AK422">
            <v>0.5</v>
          </cell>
        </row>
        <row r="423">
          <cell r="A423">
            <v>220</v>
          </cell>
          <cell r="AK423">
            <v>0.5</v>
          </cell>
        </row>
        <row r="424">
          <cell r="A424">
            <v>220</v>
          </cell>
          <cell r="AK424">
            <v>1</v>
          </cell>
        </row>
        <row r="425">
          <cell r="A425">
            <v>220</v>
          </cell>
          <cell r="AK425">
            <v>0</v>
          </cell>
        </row>
        <row r="426">
          <cell r="A426">
            <v>220</v>
          </cell>
          <cell r="AK426">
            <v>0</v>
          </cell>
        </row>
        <row r="427">
          <cell r="A427">
            <v>220</v>
          </cell>
          <cell r="AK427">
            <v>0</v>
          </cell>
        </row>
        <row r="428">
          <cell r="A428">
            <v>220</v>
          </cell>
          <cell r="AK428">
            <v>0</v>
          </cell>
        </row>
        <row r="429">
          <cell r="A429">
            <v>220</v>
          </cell>
          <cell r="AK429">
            <v>1</v>
          </cell>
        </row>
        <row r="430">
          <cell r="A430">
            <v>220</v>
          </cell>
          <cell r="AK430">
            <v>0</v>
          </cell>
        </row>
        <row r="431">
          <cell r="A431">
            <v>220</v>
          </cell>
          <cell r="AK431">
            <v>0</v>
          </cell>
        </row>
        <row r="432">
          <cell r="A432">
            <v>220</v>
          </cell>
          <cell r="AK432">
            <v>0.5</v>
          </cell>
        </row>
        <row r="433">
          <cell r="A433">
            <v>220</v>
          </cell>
          <cell r="AK433">
            <v>0</v>
          </cell>
        </row>
        <row r="434">
          <cell r="A434">
            <v>220</v>
          </cell>
          <cell r="AK434">
            <v>0</v>
          </cell>
        </row>
        <row r="435">
          <cell r="A435">
            <v>220</v>
          </cell>
          <cell r="AK435">
            <v>0.5</v>
          </cell>
        </row>
        <row r="436">
          <cell r="A436">
            <v>220</v>
          </cell>
          <cell r="AK436">
            <v>0</v>
          </cell>
        </row>
        <row r="437">
          <cell r="A437">
            <v>230</v>
          </cell>
          <cell r="AK437">
            <v>0.5</v>
          </cell>
        </row>
        <row r="438">
          <cell r="A438">
            <v>230</v>
          </cell>
          <cell r="AK438">
            <v>0</v>
          </cell>
        </row>
        <row r="439">
          <cell r="A439">
            <v>230</v>
          </cell>
          <cell r="AK439">
            <v>0.5</v>
          </cell>
        </row>
        <row r="440">
          <cell r="A440">
            <v>230</v>
          </cell>
          <cell r="AK440">
            <v>0</v>
          </cell>
        </row>
        <row r="441">
          <cell r="A441">
            <v>230</v>
          </cell>
          <cell r="AK441">
            <v>0</v>
          </cell>
        </row>
        <row r="442">
          <cell r="A442">
            <v>230</v>
          </cell>
          <cell r="AK442">
            <v>0.5</v>
          </cell>
        </row>
        <row r="443">
          <cell r="A443">
            <v>230</v>
          </cell>
          <cell r="AK443">
            <v>0.5</v>
          </cell>
        </row>
        <row r="444">
          <cell r="A444">
            <v>230</v>
          </cell>
          <cell r="AK444">
            <v>0</v>
          </cell>
        </row>
        <row r="445">
          <cell r="A445">
            <v>231</v>
          </cell>
          <cell r="AK445">
            <v>0.5</v>
          </cell>
        </row>
        <row r="446">
          <cell r="A446">
            <v>231</v>
          </cell>
          <cell r="AK446">
            <v>0</v>
          </cell>
        </row>
        <row r="447">
          <cell r="A447">
            <v>231</v>
          </cell>
          <cell r="AK447">
            <v>0.5</v>
          </cell>
        </row>
        <row r="448">
          <cell r="A448">
            <v>231</v>
          </cell>
          <cell r="AK448">
            <v>0.5</v>
          </cell>
        </row>
        <row r="449">
          <cell r="A449">
            <v>240</v>
          </cell>
          <cell r="AK449">
            <v>0</v>
          </cell>
        </row>
        <row r="450">
          <cell r="A450">
            <v>240</v>
          </cell>
          <cell r="AK450">
            <v>0</v>
          </cell>
        </row>
        <row r="451">
          <cell r="A451">
            <v>240</v>
          </cell>
          <cell r="AK451">
            <v>0</v>
          </cell>
        </row>
        <row r="452">
          <cell r="A452">
            <v>240</v>
          </cell>
          <cell r="AK452">
            <v>0.5</v>
          </cell>
        </row>
        <row r="453">
          <cell r="A453">
            <v>240</v>
          </cell>
          <cell r="AK453">
            <v>0</v>
          </cell>
        </row>
        <row r="454">
          <cell r="A454">
            <v>240</v>
          </cell>
          <cell r="AK454">
            <v>0</v>
          </cell>
        </row>
        <row r="455">
          <cell r="A455">
            <v>240</v>
          </cell>
          <cell r="AK455">
            <v>0.5</v>
          </cell>
        </row>
        <row r="456">
          <cell r="A456">
            <v>250</v>
          </cell>
          <cell r="AK456">
            <v>0</v>
          </cell>
        </row>
        <row r="457">
          <cell r="A457">
            <v>250</v>
          </cell>
          <cell r="AK457">
            <v>0</v>
          </cell>
        </row>
        <row r="458">
          <cell r="A458">
            <v>250</v>
          </cell>
          <cell r="AK458">
            <v>0.5</v>
          </cell>
        </row>
        <row r="459">
          <cell r="A459">
            <v>250</v>
          </cell>
          <cell r="AK459">
            <v>0.5</v>
          </cell>
        </row>
        <row r="460">
          <cell r="A460">
            <v>250</v>
          </cell>
          <cell r="AK460">
            <v>0</v>
          </cell>
        </row>
        <row r="461">
          <cell r="A461">
            <v>250</v>
          </cell>
          <cell r="AK461">
            <v>0</v>
          </cell>
        </row>
        <row r="462">
          <cell r="A462">
            <v>260</v>
          </cell>
          <cell r="AK462">
            <v>0</v>
          </cell>
        </row>
        <row r="463">
          <cell r="A463">
            <v>260</v>
          </cell>
          <cell r="AK463">
            <v>0.5</v>
          </cell>
        </row>
        <row r="464">
          <cell r="A464">
            <v>260</v>
          </cell>
          <cell r="AK464">
            <v>0</v>
          </cell>
        </row>
        <row r="465">
          <cell r="A465">
            <v>260</v>
          </cell>
          <cell r="AK465">
            <v>0</v>
          </cell>
        </row>
        <row r="466">
          <cell r="A466">
            <v>260</v>
          </cell>
          <cell r="AK466">
            <v>0</v>
          </cell>
        </row>
        <row r="467">
          <cell r="A467">
            <v>260</v>
          </cell>
          <cell r="AK467">
            <v>0.5</v>
          </cell>
        </row>
        <row r="468">
          <cell r="A468">
            <v>260</v>
          </cell>
          <cell r="AK468">
            <v>0.5</v>
          </cell>
        </row>
        <row r="469">
          <cell r="A469">
            <v>260</v>
          </cell>
          <cell r="AK469">
            <v>0</v>
          </cell>
        </row>
        <row r="470">
          <cell r="A470">
            <v>260</v>
          </cell>
          <cell r="AK470">
            <v>0</v>
          </cell>
        </row>
        <row r="471">
          <cell r="A471">
            <v>260</v>
          </cell>
          <cell r="AK471">
            <v>0</v>
          </cell>
        </row>
        <row r="472">
          <cell r="A472">
            <v>260</v>
          </cell>
          <cell r="AK472">
            <v>0</v>
          </cell>
        </row>
        <row r="473">
          <cell r="A473">
            <v>271</v>
          </cell>
          <cell r="AK473">
            <v>0</v>
          </cell>
        </row>
        <row r="474">
          <cell r="A474">
            <v>271</v>
          </cell>
          <cell r="AK474">
            <v>0.5</v>
          </cell>
        </row>
        <row r="475">
          <cell r="A475">
            <v>271</v>
          </cell>
          <cell r="AK475">
            <v>0</v>
          </cell>
        </row>
        <row r="476">
          <cell r="A476">
            <v>272</v>
          </cell>
          <cell r="AK476">
            <v>0</v>
          </cell>
        </row>
        <row r="477">
          <cell r="A477">
            <v>272</v>
          </cell>
          <cell r="AK477">
            <v>0.5</v>
          </cell>
        </row>
        <row r="478">
          <cell r="A478">
            <v>272</v>
          </cell>
          <cell r="AK478">
            <v>1</v>
          </cell>
        </row>
        <row r="479">
          <cell r="A479">
            <v>273</v>
          </cell>
          <cell r="AK479">
            <v>0</v>
          </cell>
        </row>
        <row r="480">
          <cell r="A480">
            <v>273</v>
          </cell>
          <cell r="AK480">
            <v>0</v>
          </cell>
        </row>
        <row r="481">
          <cell r="A481">
            <v>273</v>
          </cell>
          <cell r="AK481">
            <v>0.5</v>
          </cell>
        </row>
        <row r="482">
          <cell r="A482">
            <v>274</v>
          </cell>
          <cell r="AK482">
            <v>0</v>
          </cell>
        </row>
        <row r="483">
          <cell r="A483">
            <v>274</v>
          </cell>
          <cell r="AK483">
            <v>0</v>
          </cell>
        </row>
        <row r="484">
          <cell r="A484">
            <v>275</v>
          </cell>
          <cell r="AK484">
            <v>0</v>
          </cell>
        </row>
        <row r="485">
          <cell r="A485">
            <v>275</v>
          </cell>
          <cell r="AK485">
            <v>0</v>
          </cell>
        </row>
        <row r="486">
          <cell r="A486">
            <v>275</v>
          </cell>
          <cell r="AK486">
            <v>0</v>
          </cell>
        </row>
        <row r="487">
          <cell r="A487">
            <v>275</v>
          </cell>
          <cell r="AK487">
            <v>0</v>
          </cell>
        </row>
        <row r="488">
          <cell r="A488">
            <v>275</v>
          </cell>
          <cell r="AK488">
            <v>0.5</v>
          </cell>
        </row>
        <row r="489">
          <cell r="A489">
            <v>275</v>
          </cell>
          <cell r="AK489">
            <v>1</v>
          </cell>
        </row>
        <row r="490">
          <cell r="A490">
            <v>275</v>
          </cell>
          <cell r="AK490">
            <v>0</v>
          </cell>
        </row>
        <row r="491">
          <cell r="A491">
            <v>275</v>
          </cell>
          <cell r="AK491">
            <v>0</v>
          </cell>
        </row>
        <row r="492">
          <cell r="A492">
            <v>275</v>
          </cell>
          <cell r="AK492">
            <v>0</v>
          </cell>
        </row>
        <row r="493">
          <cell r="A493">
            <v>280</v>
          </cell>
          <cell r="AK493">
            <v>0</v>
          </cell>
        </row>
        <row r="494">
          <cell r="A494">
            <v>280</v>
          </cell>
          <cell r="AK494">
            <v>0</v>
          </cell>
        </row>
        <row r="495">
          <cell r="A495">
            <v>280</v>
          </cell>
          <cell r="AK495">
            <v>0</v>
          </cell>
        </row>
        <row r="496">
          <cell r="A496">
            <v>280</v>
          </cell>
          <cell r="AK496">
            <v>0</v>
          </cell>
        </row>
        <row r="497">
          <cell r="A497">
            <v>280</v>
          </cell>
          <cell r="AK497">
            <v>0</v>
          </cell>
        </row>
        <row r="498">
          <cell r="A498">
            <v>280</v>
          </cell>
          <cell r="AK498">
            <v>0.5</v>
          </cell>
        </row>
        <row r="499">
          <cell r="A499">
            <v>280</v>
          </cell>
          <cell r="AK499">
            <v>0</v>
          </cell>
        </row>
        <row r="500">
          <cell r="A500">
            <v>280</v>
          </cell>
          <cell r="AK500">
            <v>0.5</v>
          </cell>
        </row>
        <row r="501">
          <cell r="A501">
            <v>290</v>
          </cell>
          <cell r="AK501">
            <v>0.5</v>
          </cell>
        </row>
        <row r="502">
          <cell r="A502">
            <v>290</v>
          </cell>
          <cell r="AK502">
            <v>0</v>
          </cell>
        </row>
        <row r="503">
          <cell r="A503">
            <v>290</v>
          </cell>
          <cell r="AK503">
            <v>0</v>
          </cell>
        </row>
        <row r="504">
          <cell r="A504">
            <v>290</v>
          </cell>
          <cell r="AK504">
            <v>0.5</v>
          </cell>
        </row>
        <row r="505">
          <cell r="A505">
            <v>290</v>
          </cell>
          <cell r="AK505">
            <v>0</v>
          </cell>
        </row>
        <row r="506">
          <cell r="A506">
            <v>290</v>
          </cell>
          <cell r="AK506">
            <v>0</v>
          </cell>
        </row>
        <row r="507">
          <cell r="A507">
            <v>290</v>
          </cell>
          <cell r="AK507">
            <v>0.5</v>
          </cell>
        </row>
        <row r="508">
          <cell r="A508">
            <v>290</v>
          </cell>
          <cell r="AK508">
            <v>0</v>
          </cell>
        </row>
        <row r="509">
          <cell r="A509">
            <v>290</v>
          </cell>
          <cell r="AK509">
            <v>0</v>
          </cell>
        </row>
        <row r="510">
          <cell r="A510">
            <v>300</v>
          </cell>
          <cell r="AK510">
            <v>0</v>
          </cell>
        </row>
        <row r="511">
          <cell r="A511">
            <v>300</v>
          </cell>
          <cell r="AK511">
            <v>0</v>
          </cell>
        </row>
        <row r="512">
          <cell r="A512">
            <v>300</v>
          </cell>
          <cell r="AK512">
            <v>0</v>
          </cell>
        </row>
        <row r="513">
          <cell r="A513">
            <v>300</v>
          </cell>
          <cell r="AK513">
            <v>0.5</v>
          </cell>
        </row>
        <row r="514">
          <cell r="A514">
            <v>300</v>
          </cell>
          <cell r="AK514">
            <v>0</v>
          </cell>
        </row>
        <row r="515">
          <cell r="A515">
            <v>300</v>
          </cell>
          <cell r="AK515">
            <v>0</v>
          </cell>
        </row>
        <row r="516">
          <cell r="A516">
            <v>300</v>
          </cell>
          <cell r="AK516">
            <v>0.5</v>
          </cell>
        </row>
        <row r="517">
          <cell r="A517">
            <v>300</v>
          </cell>
          <cell r="AK517">
            <v>0</v>
          </cell>
        </row>
        <row r="518">
          <cell r="A518">
            <v>300</v>
          </cell>
          <cell r="AK518">
            <v>0</v>
          </cell>
        </row>
        <row r="519">
          <cell r="A519">
            <v>300</v>
          </cell>
          <cell r="AK519">
            <v>1</v>
          </cell>
        </row>
        <row r="520">
          <cell r="A520">
            <v>300</v>
          </cell>
          <cell r="AK520">
            <v>0</v>
          </cell>
        </row>
        <row r="521">
          <cell r="A521">
            <v>300</v>
          </cell>
          <cell r="AK521">
            <v>0</v>
          </cell>
        </row>
        <row r="522">
          <cell r="A522">
            <v>300</v>
          </cell>
          <cell r="AK522">
            <v>0</v>
          </cell>
        </row>
        <row r="523">
          <cell r="A523">
            <v>300</v>
          </cell>
          <cell r="AK523">
            <v>0</v>
          </cell>
        </row>
        <row r="524">
          <cell r="A524">
            <v>300</v>
          </cell>
          <cell r="AK524">
            <v>0</v>
          </cell>
        </row>
        <row r="525">
          <cell r="A525">
            <v>300</v>
          </cell>
          <cell r="AK525">
            <v>0</v>
          </cell>
        </row>
        <row r="526">
          <cell r="A526">
            <v>301</v>
          </cell>
          <cell r="AK526">
            <v>0</v>
          </cell>
        </row>
        <row r="527">
          <cell r="A527">
            <v>301</v>
          </cell>
          <cell r="AK527">
            <v>0</v>
          </cell>
        </row>
        <row r="528">
          <cell r="A528">
            <v>301</v>
          </cell>
          <cell r="AK528">
            <v>0</v>
          </cell>
        </row>
        <row r="529">
          <cell r="A529">
            <v>301</v>
          </cell>
          <cell r="AK529">
            <v>0.5</v>
          </cell>
        </row>
        <row r="530">
          <cell r="A530">
            <v>301</v>
          </cell>
          <cell r="AK530">
            <v>0</v>
          </cell>
        </row>
        <row r="531">
          <cell r="A531">
            <v>301</v>
          </cell>
          <cell r="AK531">
            <v>0</v>
          </cell>
        </row>
        <row r="532">
          <cell r="A532">
            <v>301</v>
          </cell>
          <cell r="AK532">
            <v>0</v>
          </cell>
        </row>
        <row r="533">
          <cell r="A533">
            <v>310</v>
          </cell>
          <cell r="AK533">
            <v>0</v>
          </cell>
        </row>
        <row r="534">
          <cell r="A534">
            <v>310</v>
          </cell>
          <cell r="AK534">
            <v>0</v>
          </cell>
        </row>
        <row r="535">
          <cell r="A535">
            <v>310</v>
          </cell>
          <cell r="AK535">
            <v>0</v>
          </cell>
        </row>
        <row r="536">
          <cell r="A536">
            <v>310</v>
          </cell>
          <cell r="AK536">
            <v>0</v>
          </cell>
        </row>
        <row r="537">
          <cell r="A537">
            <v>310</v>
          </cell>
          <cell r="AK537">
            <v>0</v>
          </cell>
        </row>
        <row r="538">
          <cell r="A538">
            <v>310</v>
          </cell>
          <cell r="AK538">
            <v>0</v>
          </cell>
        </row>
        <row r="539">
          <cell r="A539">
            <v>310</v>
          </cell>
          <cell r="AK539">
            <v>0</v>
          </cell>
        </row>
        <row r="540">
          <cell r="A540">
            <v>320</v>
          </cell>
          <cell r="AK540">
            <v>0.5</v>
          </cell>
        </row>
        <row r="541">
          <cell r="A541">
            <v>320</v>
          </cell>
          <cell r="AK541">
            <v>0.5</v>
          </cell>
        </row>
        <row r="542">
          <cell r="A542">
            <v>320</v>
          </cell>
          <cell r="AK542">
            <v>0.5</v>
          </cell>
        </row>
        <row r="543">
          <cell r="A543">
            <v>320</v>
          </cell>
          <cell r="AK543">
            <v>0</v>
          </cell>
        </row>
        <row r="544">
          <cell r="A544">
            <v>320</v>
          </cell>
          <cell r="AK544">
            <v>0.5</v>
          </cell>
        </row>
        <row r="545">
          <cell r="A545">
            <v>320</v>
          </cell>
          <cell r="AK545">
            <v>0</v>
          </cell>
        </row>
        <row r="546">
          <cell r="A546">
            <v>320</v>
          </cell>
          <cell r="AK546">
            <v>0.5</v>
          </cell>
        </row>
        <row r="547">
          <cell r="A547">
            <v>320</v>
          </cell>
          <cell r="AK547">
            <v>0.5</v>
          </cell>
        </row>
        <row r="548">
          <cell r="A548">
            <v>320</v>
          </cell>
          <cell r="AK548">
            <v>0.5</v>
          </cell>
        </row>
        <row r="549">
          <cell r="A549">
            <v>320</v>
          </cell>
          <cell r="AK549">
            <v>0.5</v>
          </cell>
        </row>
        <row r="550">
          <cell r="A550">
            <v>320</v>
          </cell>
          <cell r="AK550">
            <v>0</v>
          </cell>
        </row>
        <row r="551">
          <cell r="A551">
            <v>320</v>
          </cell>
          <cell r="AK551">
            <v>0.5</v>
          </cell>
        </row>
        <row r="552">
          <cell r="A552">
            <v>320</v>
          </cell>
          <cell r="AK552">
            <v>0</v>
          </cell>
        </row>
        <row r="553">
          <cell r="A553">
            <v>320</v>
          </cell>
          <cell r="AK553">
            <v>0.5</v>
          </cell>
        </row>
        <row r="554">
          <cell r="A554">
            <v>320</v>
          </cell>
          <cell r="AK554">
            <v>0</v>
          </cell>
        </row>
        <row r="555">
          <cell r="A555">
            <v>320</v>
          </cell>
          <cell r="AK555">
            <v>0</v>
          </cell>
        </row>
        <row r="556">
          <cell r="A556">
            <v>320</v>
          </cell>
          <cell r="AK556">
            <v>0</v>
          </cell>
        </row>
        <row r="557">
          <cell r="A557">
            <v>320</v>
          </cell>
          <cell r="AK557">
            <v>0</v>
          </cell>
        </row>
        <row r="558">
          <cell r="A558">
            <v>330</v>
          </cell>
          <cell r="AK558">
            <v>0.5</v>
          </cell>
        </row>
        <row r="559">
          <cell r="A559">
            <v>330</v>
          </cell>
          <cell r="AK559">
            <v>0</v>
          </cell>
        </row>
        <row r="560">
          <cell r="A560">
            <v>330</v>
          </cell>
          <cell r="AK560">
            <v>0.5</v>
          </cell>
        </row>
        <row r="561">
          <cell r="A561">
            <v>330</v>
          </cell>
          <cell r="AK561">
            <v>0</v>
          </cell>
        </row>
        <row r="562">
          <cell r="A562">
            <v>330</v>
          </cell>
          <cell r="AK562">
            <v>0.5</v>
          </cell>
        </row>
        <row r="563">
          <cell r="A563">
            <v>330</v>
          </cell>
          <cell r="AK563">
            <v>0.5</v>
          </cell>
        </row>
        <row r="564">
          <cell r="A564">
            <v>330</v>
          </cell>
          <cell r="AK564">
            <v>0</v>
          </cell>
        </row>
        <row r="565">
          <cell r="A565">
            <v>330</v>
          </cell>
          <cell r="AK565">
            <v>0</v>
          </cell>
        </row>
        <row r="566">
          <cell r="A566">
            <v>330</v>
          </cell>
          <cell r="AK566">
            <v>0.5</v>
          </cell>
        </row>
        <row r="567">
          <cell r="A567">
            <v>330</v>
          </cell>
          <cell r="AK567">
            <v>0</v>
          </cell>
        </row>
        <row r="568">
          <cell r="A568">
            <v>330</v>
          </cell>
          <cell r="AK568">
            <v>0</v>
          </cell>
        </row>
        <row r="569">
          <cell r="A569">
            <v>330</v>
          </cell>
          <cell r="AK569">
            <v>1</v>
          </cell>
        </row>
        <row r="570">
          <cell r="A570">
            <v>330</v>
          </cell>
          <cell r="AK570">
            <v>0</v>
          </cell>
        </row>
        <row r="571">
          <cell r="A571">
            <v>330</v>
          </cell>
          <cell r="AK571">
            <v>0</v>
          </cell>
        </row>
        <row r="572">
          <cell r="A572">
            <v>330</v>
          </cell>
          <cell r="AK572">
            <v>0</v>
          </cell>
        </row>
        <row r="573">
          <cell r="A573">
            <v>330</v>
          </cell>
          <cell r="AK573">
            <v>0.5</v>
          </cell>
        </row>
        <row r="574">
          <cell r="A574">
            <v>330</v>
          </cell>
          <cell r="AK574">
            <v>0</v>
          </cell>
        </row>
        <row r="575">
          <cell r="A575">
            <v>330</v>
          </cell>
          <cell r="AK575">
            <v>0.5</v>
          </cell>
        </row>
        <row r="576">
          <cell r="A576">
            <v>330</v>
          </cell>
          <cell r="AK576">
            <v>0</v>
          </cell>
        </row>
        <row r="577">
          <cell r="A577">
            <v>330</v>
          </cell>
          <cell r="AK577">
            <v>0</v>
          </cell>
        </row>
        <row r="578">
          <cell r="A578">
            <v>330</v>
          </cell>
          <cell r="AK578">
            <v>1</v>
          </cell>
        </row>
        <row r="579">
          <cell r="A579">
            <v>330</v>
          </cell>
          <cell r="AK579">
            <v>1</v>
          </cell>
        </row>
        <row r="580">
          <cell r="A580">
            <v>330</v>
          </cell>
          <cell r="AK580">
            <v>0.5</v>
          </cell>
        </row>
        <row r="581">
          <cell r="A581">
            <v>330</v>
          </cell>
          <cell r="AK581">
            <v>0.5</v>
          </cell>
        </row>
        <row r="582">
          <cell r="A582">
            <v>330</v>
          </cell>
          <cell r="AK582">
            <v>1</v>
          </cell>
        </row>
        <row r="583">
          <cell r="A583">
            <v>330</v>
          </cell>
          <cell r="AK583">
            <v>0</v>
          </cell>
        </row>
        <row r="584">
          <cell r="A584">
            <v>330</v>
          </cell>
          <cell r="AK584">
            <v>1</v>
          </cell>
        </row>
        <row r="585">
          <cell r="A585">
            <v>330</v>
          </cell>
          <cell r="AK585">
            <v>0.5</v>
          </cell>
        </row>
        <row r="586">
          <cell r="A586">
            <v>330</v>
          </cell>
          <cell r="AK586">
            <v>1</v>
          </cell>
        </row>
        <row r="587">
          <cell r="A587">
            <v>330</v>
          </cell>
          <cell r="AK587">
            <v>0</v>
          </cell>
        </row>
        <row r="588">
          <cell r="A588">
            <v>330</v>
          </cell>
          <cell r="AK588">
            <v>0</v>
          </cell>
        </row>
        <row r="589">
          <cell r="A589">
            <v>330</v>
          </cell>
          <cell r="AK589">
            <v>0</v>
          </cell>
        </row>
        <row r="590">
          <cell r="A590">
            <v>330</v>
          </cell>
          <cell r="AK590">
            <v>0</v>
          </cell>
        </row>
        <row r="591">
          <cell r="A591">
            <v>330</v>
          </cell>
          <cell r="AK591">
            <v>1</v>
          </cell>
        </row>
        <row r="592">
          <cell r="A592">
            <v>330</v>
          </cell>
          <cell r="AK592">
            <v>0.5</v>
          </cell>
        </row>
        <row r="593">
          <cell r="A593">
            <v>330</v>
          </cell>
          <cell r="AK593">
            <v>0.5</v>
          </cell>
        </row>
        <row r="594">
          <cell r="A594">
            <v>330</v>
          </cell>
          <cell r="AK594">
            <v>0</v>
          </cell>
        </row>
        <row r="595">
          <cell r="A595">
            <v>330</v>
          </cell>
          <cell r="AK595">
            <v>0.5</v>
          </cell>
        </row>
        <row r="596">
          <cell r="A596">
            <v>330</v>
          </cell>
          <cell r="AK596">
            <v>0</v>
          </cell>
        </row>
        <row r="597">
          <cell r="A597">
            <v>330</v>
          </cell>
          <cell r="AK597">
            <v>0.5</v>
          </cell>
        </row>
        <row r="598">
          <cell r="A598">
            <v>330</v>
          </cell>
          <cell r="AK598">
            <v>0</v>
          </cell>
        </row>
        <row r="599">
          <cell r="A599">
            <v>330</v>
          </cell>
          <cell r="AK599">
            <v>0</v>
          </cell>
        </row>
        <row r="600">
          <cell r="A600">
            <v>330</v>
          </cell>
          <cell r="AK600">
            <v>0</v>
          </cell>
        </row>
        <row r="601">
          <cell r="A601">
            <v>330</v>
          </cell>
          <cell r="AK601">
            <v>0.5</v>
          </cell>
        </row>
        <row r="602">
          <cell r="A602">
            <v>330</v>
          </cell>
          <cell r="AK602">
            <v>0.5</v>
          </cell>
        </row>
        <row r="603">
          <cell r="A603">
            <v>330</v>
          </cell>
          <cell r="AK603">
            <v>1</v>
          </cell>
        </row>
        <row r="604">
          <cell r="A604">
            <v>330</v>
          </cell>
          <cell r="AK604">
            <v>1</v>
          </cell>
        </row>
        <row r="605">
          <cell r="A605">
            <v>330</v>
          </cell>
          <cell r="AK605">
            <v>0</v>
          </cell>
        </row>
        <row r="606">
          <cell r="A606">
            <v>330</v>
          </cell>
          <cell r="AK606">
            <v>0</v>
          </cell>
        </row>
        <row r="607">
          <cell r="A607">
            <v>330</v>
          </cell>
          <cell r="AK607">
            <v>0.5</v>
          </cell>
        </row>
        <row r="608">
          <cell r="A608">
            <v>330</v>
          </cell>
          <cell r="AK608">
            <v>0</v>
          </cell>
        </row>
        <row r="609">
          <cell r="A609">
            <v>330</v>
          </cell>
          <cell r="AK609">
            <v>0.5</v>
          </cell>
        </row>
        <row r="610">
          <cell r="A610">
            <v>330</v>
          </cell>
          <cell r="AK610">
            <v>0</v>
          </cell>
        </row>
        <row r="611">
          <cell r="A611">
            <v>330</v>
          </cell>
          <cell r="AK611">
            <v>0.5</v>
          </cell>
        </row>
        <row r="612">
          <cell r="A612">
            <v>330</v>
          </cell>
          <cell r="AK612">
            <v>0</v>
          </cell>
        </row>
        <row r="613">
          <cell r="A613">
            <v>330</v>
          </cell>
          <cell r="AK613">
            <v>0</v>
          </cell>
        </row>
        <row r="614">
          <cell r="A614">
            <v>330</v>
          </cell>
          <cell r="AK614">
            <v>0.5</v>
          </cell>
        </row>
        <row r="615">
          <cell r="A615">
            <v>330</v>
          </cell>
          <cell r="AK615">
            <v>0</v>
          </cell>
        </row>
        <row r="616">
          <cell r="A616">
            <v>330</v>
          </cell>
          <cell r="AK616">
            <v>0</v>
          </cell>
        </row>
        <row r="617">
          <cell r="A617">
            <v>330</v>
          </cell>
          <cell r="AK617">
            <v>0.5</v>
          </cell>
        </row>
        <row r="618">
          <cell r="A618">
            <v>330</v>
          </cell>
          <cell r="AK618">
            <v>0.5</v>
          </cell>
        </row>
        <row r="619">
          <cell r="A619">
            <v>330</v>
          </cell>
          <cell r="AK619">
            <v>0</v>
          </cell>
        </row>
        <row r="620">
          <cell r="A620">
            <v>330</v>
          </cell>
          <cell r="AK620">
            <v>0.5</v>
          </cell>
        </row>
        <row r="621">
          <cell r="A621">
            <v>330</v>
          </cell>
          <cell r="AK621">
            <v>0.5</v>
          </cell>
        </row>
        <row r="622">
          <cell r="A622">
            <v>330</v>
          </cell>
          <cell r="AK622">
            <v>1</v>
          </cell>
        </row>
        <row r="623">
          <cell r="A623">
            <v>330</v>
          </cell>
          <cell r="AK623">
            <v>0</v>
          </cell>
        </row>
        <row r="624">
          <cell r="A624">
            <v>330</v>
          </cell>
          <cell r="AK624">
            <v>0.5</v>
          </cell>
        </row>
        <row r="625">
          <cell r="A625">
            <v>330</v>
          </cell>
          <cell r="AK625">
            <v>0.5</v>
          </cell>
        </row>
        <row r="626">
          <cell r="A626">
            <v>330</v>
          </cell>
          <cell r="AK626">
            <v>0</v>
          </cell>
        </row>
        <row r="627">
          <cell r="A627">
            <v>330</v>
          </cell>
          <cell r="AK627">
            <v>0</v>
          </cell>
        </row>
        <row r="628">
          <cell r="A628">
            <v>330</v>
          </cell>
          <cell r="AK628">
            <v>0.5</v>
          </cell>
        </row>
        <row r="629">
          <cell r="A629">
            <v>330</v>
          </cell>
          <cell r="AK629">
            <v>0.5</v>
          </cell>
        </row>
        <row r="630">
          <cell r="A630">
            <v>330</v>
          </cell>
          <cell r="AK630">
            <v>0</v>
          </cell>
        </row>
        <row r="631">
          <cell r="A631">
            <v>330</v>
          </cell>
          <cell r="AK631">
            <v>0</v>
          </cell>
        </row>
        <row r="632">
          <cell r="A632">
            <v>330</v>
          </cell>
          <cell r="AK632">
            <v>0</v>
          </cell>
        </row>
        <row r="633">
          <cell r="A633">
            <v>330</v>
          </cell>
          <cell r="AK633">
            <v>0</v>
          </cell>
        </row>
        <row r="634">
          <cell r="A634">
            <v>330</v>
          </cell>
          <cell r="AK634">
            <v>0.5</v>
          </cell>
        </row>
        <row r="635">
          <cell r="A635">
            <v>330</v>
          </cell>
          <cell r="AK635">
            <v>0</v>
          </cell>
        </row>
        <row r="636">
          <cell r="A636">
            <v>340</v>
          </cell>
          <cell r="AK636">
            <v>0.5</v>
          </cell>
        </row>
        <row r="637">
          <cell r="A637">
            <v>340</v>
          </cell>
          <cell r="AK637">
            <v>0</v>
          </cell>
        </row>
        <row r="638">
          <cell r="A638">
            <v>350</v>
          </cell>
          <cell r="AK638">
            <v>1</v>
          </cell>
        </row>
        <row r="639">
          <cell r="A639">
            <v>350</v>
          </cell>
          <cell r="AK639">
            <v>0</v>
          </cell>
        </row>
        <row r="640">
          <cell r="A640">
            <v>350</v>
          </cell>
          <cell r="AK640">
            <v>0</v>
          </cell>
        </row>
        <row r="641">
          <cell r="A641">
            <v>350</v>
          </cell>
          <cell r="AK641">
            <v>0</v>
          </cell>
        </row>
        <row r="642">
          <cell r="A642">
            <v>350</v>
          </cell>
          <cell r="AK642">
            <v>0</v>
          </cell>
        </row>
        <row r="643">
          <cell r="A643">
            <v>350</v>
          </cell>
          <cell r="AK643">
            <v>0</v>
          </cell>
        </row>
        <row r="644">
          <cell r="A644">
            <v>350</v>
          </cell>
          <cell r="AK644">
            <v>0</v>
          </cell>
        </row>
        <row r="645">
          <cell r="A645">
            <v>350</v>
          </cell>
          <cell r="AK645">
            <v>0</v>
          </cell>
        </row>
        <row r="646">
          <cell r="A646">
            <v>350</v>
          </cell>
          <cell r="AK646">
            <v>0</v>
          </cell>
        </row>
        <row r="647">
          <cell r="A647">
            <v>360</v>
          </cell>
          <cell r="AK647">
            <v>0</v>
          </cell>
        </row>
        <row r="648">
          <cell r="A648">
            <v>360</v>
          </cell>
          <cell r="AK648">
            <v>1</v>
          </cell>
        </row>
        <row r="649">
          <cell r="A649">
            <v>360</v>
          </cell>
          <cell r="AK649">
            <v>0</v>
          </cell>
        </row>
        <row r="650">
          <cell r="A650">
            <v>360</v>
          </cell>
          <cell r="AK650">
            <v>0.5</v>
          </cell>
        </row>
        <row r="651">
          <cell r="A651">
            <v>360</v>
          </cell>
          <cell r="AK651">
            <v>0.5</v>
          </cell>
        </row>
        <row r="652">
          <cell r="A652">
            <v>360</v>
          </cell>
          <cell r="AK652">
            <v>0</v>
          </cell>
        </row>
        <row r="653">
          <cell r="A653">
            <v>360</v>
          </cell>
          <cell r="AK653">
            <v>0</v>
          </cell>
        </row>
        <row r="654">
          <cell r="A654">
            <v>370</v>
          </cell>
          <cell r="AK654">
            <v>0</v>
          </cell>
        </row>
        <row r="655">
          <cell r="A655">
            <v>370</v>
          </cell>
          <cell r="AK655">
            <v>0</v>
          </cell>
        </row>
        <row r="656">
          <cell r="A656">
            <v>370</v>
          </cell>
          <cell r="AK656">
            <v>0</v>
          </cell>
        </row>
        <row r="657">
          <cell r="A657">
            <v>370</v>
          </cell>
          <cell r="AK657">
            <v>0</v>
          </cell>
        </row>
        <row r="658">
          <cell r="A658">
            <v>370</v>
          </cell>
          <cell r="AK658">
            <v>0</v>
          </cell>
        </row>
        <row r="659">
          <cell r="A659">
            <v>370</v>
          </cell>
          <cell r="AK659">
            <v>0</v>
          </cell>
        </row>
        <row r="660">
          <cell r="A660">
            <v>370</v>
          </cell>
          <cell r="AK660">
            <v>0</v>
          </cell>
        </row>
        <row r="661">
          <cell r="A661">
            <v>370</v>
          </cell>
          <cell r="AK661">
            <v>0</v>
          </cell>
        </row>
        <row r="662">
          <cell r="A662">
            <v>370</v>
          </cell>
          <cell r="AK662">
            <v>0</v>
          </cell>
        </row>
        <row r="663">
          <cell r="A663">
            <v>370</v>
          </cell>
          <cell r="AK663">
            <v>0</v>
          </cell>
        </row>
        <row r="664">
          <cell r="A664">
            <v>370</v>
          </cell>
          <cell r="AK664">
            <v>0</v>
          </cell>
        </row>
        <row r="665">
          <cell r="A665">
            <v>370</v>
          </cell>
          <cell r="AK665">
            <v>0</v>
          </cell>
        </row>
        <row r="666">
          <cell r="A666">
            <v>370</v>
          </cell>
          <cell r="AK666">
            <v>0</v>
          </cell>
        </row>
        <row r="667">
          <cell r="A667">
            <v>370</v>
          </cell>
          <cell r="AK667">
            <v>0.5</v>
          </cell>
        </row>
        <row r="668">
          <cell r="A668">
            <v>370</v>
          </cell>
          <cell r="AK668">
            <v>0</v>
          </cell>
        </row>
        <row r="669">
          <cell r="A669">
            <v>370</v>
          </cell>
          <cell r="AK669">
            <v>0</v>
          </cell>
        </row>
        <row r="670">
          <cell r="A670">
            <v>370</v>
          </cell>
          <cell r="AK670">
            <v>0</v>
          </cell>
        </row>
        <row r="671">
          <cell r="A671">
            <v>370</v>
          </cell>
          <cell r="AK671">
            <v>0</v>
          </cell>
        </row>
        <row r="672">
          <cell r="A672">
            <v>371</v>
          </cell>
          <cell r="AK672">
            <v>1</v>
          </cell>
        </row>
        <row r="673">
          <cell r="A673">
            <v>380</v>
          </cell>
          <cell r="AK673">
            <v>0</v>
          </cell>
        </row>
        <row r="674">
          <cell r="A674">
            <v>380</v>
          </cell>
          <cell r="AK674">
            <v>0.5</v>
          </cell>
        </row>
        <row r="675">
          <cell r="A675">
            <v>380</v>
          </cell>
          <cell r="AK675">
            <v>0.5</v>
          </cell>
        </row>
        <row r="676">
          <cell r="A676">
            <v>380</v>
          </cell>
          <cell r="AK676">
            <v>0</v>
          </cell>
        </row>
        <row r="677">
          <cell r="A677">
            <v>380</v>
          </cell>
          <cell r="AK677">
            <v>0.5</v>
          </cell>
        </row>
        <row r="678">
          <cell r="A678">
            <v>390</v>
          </cell>
          <cell r="AK678">
            <v>0</v>
          </cell>
        </row>
        <row r="679">
          <cell r="A679">
            <v>390</v>
          </cell>
          <cell r="AK679">
            <v>0</v>
          </cell>
        </row>
        <row r="680">
          <cell r="A680">
            <v>390</v>
          </cell>
          <cell r="AK680">
            <v>0</v>
          </cell>
        </row>
        <row r="681">
          <cell r="A681">
            <v>390</v>
          </cell>
          <cell r="AK681">
            <v>0</v>
          </cell>
        </row>
        <row r="682">
          <cell r="A682">
            <v>390</v>
          </cell>
          <cell r="AK682">
            <v>0</v>
          </cell>
        </row>
        <row r="683">
          <cell r="A683">
            <v>390</v>
          </cell>
          <cell r="AK683">
            <v>0</v>
          </cell>
        </row>
        <row r="684">
          <cell r="A684">
            <v>390</v>
          </cell>
          <cell r="AK684">
            <v>0</v>
          </cell>
        </row>
        <row r="685">
          <cell r="A685">
            <v>390</v>
          </cell>
          <cell r="AK685">
            <v>0.5</v>
          </cell>
        </row>
        <row r="686">
          <cell r="A686">
            <v>390</v>
          </cell>
          <cell r="AK686">
            <v>0</v>
          </cell>
        </row>
        <row r="687">
          <cell r="A687">
            <v>391</v>
          </cell>
          <cell r="AK687">
            <v>0.5</v>
          </cell>
        </row>
        <row r="688">
          <cell r="A688">
            <v>391</v>
          </cell>
          <cell r="AK688">
            <v>0</v>
          </cell>
        </row>
        <row r="689">
          <cell r="A689">
            <v>400</v>
          </cell>
          <cell r="AK689">
            <v>0.5</v>
          </cell>
        </row>
        <row r="690">
          <cell r="A690">
            <v>400</v>
          </cell>
          <cell r="AK690">
            <v>0</v>
          </cell>
        </row>
        <row r="691">
          <cell r="A691">
            <v>400</v>
          </cell>
          <cell r="AK691">
            <v>0</v>
          </cell>
        </row>
        <row r="692">
          <cell r="A692">
            <v>400</v>
          </cell>
          <cell r="AK692">
            <v>0</v>
          </cell>
        </row>
        <row r="693">
          <cell r="A693">
            <v>400</v>
          </cell>
          <cell r="AK693">
            <v>0.5</v>
          </cell>
        </row>
        <row r="694">
          <cell r="A694">
            <v>400</v>
          </cell>
          <cell r="AK694">
            <v>0</v>
          </cell>
        </row>
        <row r="695">
          <cell r="A695">
            <v>401</v>
          </cell>
          <cell r="AK695">
            <v>0.5</v>
          </cell>
        </row>
        <row r="696">
          <cell r="A696">
            <v>401</v>
          </cell>
          <cell r="AK696">
            <v>0.5</v>
          </cell>
        </row>
        <row r="697">
          <cell r="A697">
            <v>401</v>
          </cell>
          <cell r="AK697">
            <v>0.5</v>
          </cell>
        </row>
        <row r="698">
          <cell r="A698">
            <v>410</v>
          </cell>
          <cell r="AK698">
            <v>0</v>
          </cell>
        </row>
        <row r="699">
          <cell r="A699">
            <v>410</v>
          </cell>
          <cell r="AK699">
            <v>0</v>
          </cell>
        </row>
        <row r="700">
          <cell r="A700">
            <v>410</v>
          </cell>
          <cell r="AK700">
            <v>0</v>
          </cell>
        </row>
        <row r="701">
          <cell r="A701">
            <v>410</v>
          </cell>
          <cell r="AK701">
            <v>0</v>
          </cell>
        </row>
        <row r="702">
          <cell r="A702">
            <v>410</v>
          </cell>
          <cell r="AK702">
            <v>0</v>
          </cell>
        </row>
        <row r="703">
          <cell r="A703">
            <v>410</v>
          </cell>
          <cell r="AK703">
            <v>0</v>
          </cell>
        </row>
        <row r="704">
          <cell r="A704">
            <v>410</v>
          </cell>
          <cell r="AK704">
            <v>0</v>
          </cell>
        </row>
        <row r="705">
          <cell r="A705">
            <v>410</v>
          </cell>
          <cell r="AK705">
            <v>0</v>
          </cell>
        </row>
        <row r="706">
          <cell r="A706">
            <v>420</v>
          </cell>
          <cell r="AK706">
            <v>0</v>
          </cell>
        </row>
        <row r="707">
          <cell r="A707">
            <v>420</v>
          </cell>
          <cell r="AK707">
            <v>0</v>
          </cell>
        </row>
        <row r="708">
          <cell r="A708">
            <v>420</v>
          </cell>
          <cell r="AK708">
            <v>0</v>
          </cell>
        </row>
        <row r="709">
          <cell r="A709">
            <v>420</v>
          </cell>
          <cell r="AK709">
            <v>0</v>
          </cell>
        </row>
        <row r="710">
          <cell r="A710">
            <v>430</v>
          </cell>
          <cell r="AK710">
            <v>0</v>
          </cell>
        </row>
        <row r="711">
          <cell r="A711">
            <v>430</v>
          </cell>
          <cell r="AK711">
            <v>0</v>
          </cell>
        </row>
        <row r="712">
          <cell r="A712">
            <v>430</v>
          </cell>
          <cell r="AK712">
            <v>0</v>
          </cell>
        </row>
        <row r="713">
          <cell r="A713">
            <v>430</v>
          </cell>
          <cell r="AK713">
            <v>0</v>
          </cell>
        </row>
        <row r="714">
          <cell r="A714">
            <v>430</v>
          </cell>
          <cell r="AK714">
            <v>0</v>
          </cell>
        </row>
        <row r="715">
          <cell r="A715">
            <v>430</v>
          </cell>
          <cell r="AK715">
            <v>0.5</v>
          </cell>
        </row>
        <row r="716">
          <cell r="A716">
            <v>430</v>
          </cell>
          <cell r="AK716">
            <v>0.5</v>
          </cell>
        </row>
        <row r="717">
          <cell r="A717">
            <v>440</v>
          </cell>
          <cell r="AK717">
            <v>0</v>
          </cell>
        </row>
        <row r="718">
          <cell r="A718">
            <v>440</v>
          </cell>
          <cell r="AK718">
            <v>0</v>
          </cell>
        </row>
        <row r="719">
          <cell r="A719">
            <v>440</v>
          </cell>
          <cell r="AK719">
            <v>0</v>
          </cell>
        </row>
        <row r="720">
          <cell r="A720">
            <v>440</v>
          </cell>
          <cell r="AK720">
            <v>0.5</v>
          </cell>
        </row>
        <row r="721">
          <cell r="A721">
            <v>450</v>
          </cell>
          <cell r="AK721">
            <v>0.5</v>
          </cell>
        </row>
        <row r="722">
          <cell r="A722">
            <v>450</v>
          </cell>
          <cell r="AK722">
            <v>0.5</v>
          </cell>
        </row>
        <row r="723">
          <cell r="A723">
            <v>450</v>
          </cell>
          <cell r="AK723">
            <v>1</v>
          </cell>
        </row>
        <row r="724">
          <cell r="A724">
            <v>450</v>
          </cell>
          <cell r="AK724">
            <v>0</v>
          </cell>
        </row>
        <row r="725">
          <cell r="A725">
            <v>450</v>
          </cell>
          <cell r="AK725">
            <v>0.5</v>
          </cell>
        </row>
        <row r="726">
          <cell r="A726">
            <v>450</v>
          </cell>
          <cell r="AK726">
            <v>0</v>
          </cell>
        </row>
        <row r="727">
          <cell r="A727">
            <v>450</v>
          </cell>
          <cell r="AK727">
            <v>0</v>
          </cell>
        </row>
        <row r="728">
          <cell r="A728">
            <v>450</v>
          </cell>
          <cell r="AK728">
            <v>0.5</v>
          </cell>
        </row>
        <row r="729">
          <cell r="A729">
            <v>450</v>
          </cell>
          <cell r="AK729">
            <v>0</v>
          </cell>
        </row>
        <row r="730">
          <cell r="A730">
            <v>450</v>
          </cell>
          <cell r="AK730">
            <v>1</v>
          </cell>
        </row>
        <row r="731">
          <cell r="A731">
            <v>450</v>
          </cell>
          <cell r="AK731">
            <v>0.5</v>
          </cell>
        </row>
        <row r="732">
          <cell r="A732">
            <v>460</v>
          </cell>
          <cell r="AK732">
            <v>0</v>
          </cell>
        </row>
        <row r="733">
          <cell r="A733">
            <v>460</v>
          </cell>
          <cell r="AK733">
            <v>0</v>
          </cell>
        </row>
        <row r="734">
          <cell r="A734">
            <v>460</v>
          </cell>
          <cell r="AK734">
            <v>0</v>
          </cell>
        </row>
        <row r="735">
          <cell r="A735">
            <v>460</v>
          </cell>
          <cell r="AK735">
            <v>0</v>
          </cell>
        </row>
        <row r="736">
          <cell r="A736">
            <v>460</v>
          </cell>
          <cell r="AK736">
            <v>0</v>
          </cell>
        </row>
        <row r="737">
          <cell r="A737">
            <v>460</v>
          </cell>
          <cell r="AK737">
            <v>0</v>
          </cell>
        </row>
        <row r="738">
          <cell r="A738">
            <v>460</v>
          </cell>
          <cell r="AK738">
            <v>0</v>
          </cell>
        </row>
        <row r="739">
          <cell r="A739">
            <v>470</v>
          </cell>
          <cell r="AK739">
            <v>1</v>
          </cell>
        </row>
        <row r="740">
          <cell r="A740">
            <v>470</v>
          </cell>
          <cell r="AK740">
            <v>0.5</v>
          </cell>
        </row>
        <row r="741">
          <cell r="A741">
            <v>470</v>
          </cell>
          <cell r="AK741">
            <v>0</v>
          </cell>
        </row>
        <row r="742">
          <cell r="A742">
            <v>470</v>
          </cell>
          <cell r="AK742">
            <v>0</v>
          </cell>
        </row>
        <row r="743">
          <cell r="A743">
            <v>470</v>
          </cell>
          <cell r="AK743">
            <v>0.5</v>
          </cell>
        </row>
        <row r="744">
          <cell r="A744">
            <v>470</v>
          </cell>
          <cell r="AK744">
            <v>0</v>
          </cell>
        </row>
        <row r="745">
          <cell r="A745">
            <v>470</v>
          </cell>
          <cell r="AK745">
            <v>1</v>
          </cell>
        </row>
        <row r="746">
          <cell r="A746">
            <v>470</v>
          </cell>
          <cell r="AK746">
            <v>0.5</v>
          </cell>
        </row>
        <row r="747">
          <cell r="A747">
            <v>470</v>
          </cell>
          <cell r="AK747">
            <v>0</v>
          </cell>
        </row>
        <row r="748">
          <cell r="A748">
            <v>470</v>
          </cell>
          <cell r="AK748">
            <v>0</v>
          </cell>
        </row>
        <row r="749">
          <cell r="A749">
            <v>470</v>
          </cell>
          <cell r="AK749">
            <v>0.5</v>
          </cell>
        </row>
        <row r="750">
          <cell r="A750">
            <v>470</v>
          </cell>
          <cell r="AK750">
            <v>0.5</v>
          </cell>
        </row>
        <row r="751">
          <cell r="A751">
            <v>470</v>
          </cell>
          <cell r="AK751">
            <v>1</v>
          </cell>
        </row>
        <row r="752">
          <cell r="A752">
            <v>470</v>
          </cell>
          <cell r="AK752">
            <v>0.5</v>
          </cell>
        </row>
        <row r="753">
          <cell r="A753">
            <v>470</v>
          </cell>
          <cell r="AK753">
            <v>0</v>
          </cell>
        </row>
        <row r="754">
          <cell r="A754">
            <v>470</v>
          </cell>
          <cell r="AK754">
            <v>1</v>
          </cell>
        </row>
        <row r="755">
          <cell r="A755">
            <v>470</v>
          </cell>
          <cell r="AK755">
            <v>1</v>
          </cell>
        </row>
        <row r="756">
          <cell r="A756">
            <v>470</v>
          </cell>
          <cell r="AK756">
            <v>0.5</v>
          </cell>
        </row>
        <row r="757">
          <cell r="A757">
            <v>470</v>
          </cell>
          <cell r="AK757">
            <v>0</v>
          </cell>
        </row>
        <row r="758">
          <cell r="A758">
            <v>470</v>
          </cell>
          <cell r="AK758">
            <v>0.5</v>
          </cell>
        </row>
        <row r="759">
          <cell r="A759">
            <v>470</v>
          </cell>
          <cell r="AK759">
            <v>0</v>
          </cell>
        </row>
        <row r="760">
          <cell r="A760">
            <v>470</v>
          </cell>
          <cell r="AK760">
            <v>0</v>
          </cell>
        </row>
        <row r="761">
          <cell r="A761">
            <v>470</v>
          </cell>
          <cell r="AK761">
            <v>0.5</v>
          </cell>
        </row>
        <row r="762">
          <cell r="A762">
            <v>470</v>
          </cell>
          <cell r="AK762">
            <v>0.5</v>
          </cell>
        </row>
        <row r="763">
          <cell r="A763">
            <v>470</v>
          </cell>
          <cell r="AK763">
            <v>0</v>
          </cell>
        </row>
        <row r="764">
          <cell r="A764">
            <v>470</v>
          </cell>
          <cell r="AK764">
            <v>1</v>
          </cell>
        </row>
        <row r="765">
          <cell r="A765">
            <v>470</v>
          </cell>
          <cell r="AK765">
            <v>1</v>
          </cell>
        </row>
        <row r="766">
          <cell r="A766">
            <v>470</v>
          </cell>
          <cell r="AK766">
            <v>0</v>
          </cell>
        </row>
        <row r="767">
          <cell r="A767">
            <v>470</v>
          </cell>
          <cell r="AK767">
            <v>1</v>
          </cell>
        </row>
        <row r="768">
          <cell r="A768">
            <v>470</v>
          </cell>
          <cell r="AK768">
            <v>1</v>
          </cell>
        </row>
        <row r="769">
          <cell r="A769">
            <v>470</v>
          </cell>
          <cell r="AK769">
            <v>0</v>
          </cell>
        </row>
        <row r="770">
          <cell r="A770">
            <v>470</v>
          </cell>
          <cell r="AK770">
            <v>0</v>
          </cell>
        </row>
        <row r="771">
          <cell r="A771">
            <v>470</v>
          </cell>
          <cell r="AK771">
            <v>1</v>
          </cell>
        </row>
        <row r="772">
          <cell r="A772">
            <v>470</v>
          </cell>
          <cell r="AK772">
            <v>0</v>
          </cell>
        </row>
        <row r="773">
          <cell r="A773">
            <v>470</v>
          </cell>
          <cell r="AK773">
            <v>0</v>
          </cell>
        </row>
        <row r="774">
          <cell r="A774">
            <v>470</v>
          </cell>
          <cell r="AK774">
            <v>0</v>
          </cell>
        </row>
        <row r="775">
          <cell r="A775">
            <v>470</v>
          </cell>
          <cell r="AK775">
            <v>0</v>
          </cell>
        </row>
        <row r="776">
          <cell r="A776">
            <v>470</v>
          </cell>
          <cell r="AK776">
            <v>0</v>
          </cell>
        </row>
        <row r="777">
          <cell r="A777">
            <v>470</v>
          </cell>
          <cell r="AK777">
            <v>1</v>
          </cell>
        </row>
        <row r="778">
          <cell r="A778">
            <v>470</v>
          </cell>
          <cell r="AK778">
            <v>0</v>
          </cell>
        </row>
        <row r="779">
          <cell r="A779">
            <v>470</v>
          </cell>
          <cell r="AK779">
            <v>0</v>
          </cell>
        </row>
        <row r="780">
          <cell r="A780">
            <v>470</v>
          </cell>
          <cell r="AK780">
            <v>1</v>
          </cell>
        </row>
        <row r="781">
          <cell r="A781">
            <v>470</v>
          </cell>
          <cell r="AK781">
            <v>1</v>
          </cell>
        </row>
        <row r="782">
          <cell r="A782">
            <v>470</v>
          </cell>
          <cell r="AK782">
            <v>1</v>
          </cell>
        </row>
        <row r="783">
          <cell r="A783">
            <v>470</v>
          </cell>
          <cell r="AK783">
            <v>1</v>
          </cell>
        </row>
        <row r="784">
          <cell r="A784">
            <v>470</v>
          </cell>
          <cell r="AK784">
            <v>0</v>
          </cell>
        </row>
        <row r="785">
          <cell r="A785">
            <v>470</v>
          </cell>
          <cell r="AK785">
            <v>0.5</v>
          </cell>
        </row>
        <row r="786">
          <cell r="A786">
            <v>470</v>
          </cell>
          <cell r="AK786">
            <v>1</v>
          </cell>
        </row>
        <row r="787">
          <cell r="A787">
            <v>470</v>
          </cell>
          <cell r="AK787">
            <v>1</v>
          </cell>
        </row>
        <row r="788">
          <cell r="A788">
            <v>470</v>
          </cell>
          <cell r="AK788">
            <v>0</v>
          </cell>
        </row>
        <row r="789">
          <cell r="A789">
            <v>470</v>
          </cell>
          <cell r="AK789">
            <v>0</v>
          </cell>
        </row>
        <row r="790">
          <cell r="A790">
            <v>470</v>
          </cell>
          <cell r="AK790">
            <v>0.5</v>
          </cell>
        </row>
        <row r="791">
          <cell r="A791">
            <v>470</v>
          </cell>
          <cell r="AK791">
            <v>0</v>
          </cell>
        </row>
        <row r="792">
          <cell r="A792">
            <v>470</v>
          </cell>
          <cell r="AK792">
            <v>0</v>
          </cell>
        </row>
        <row r="793">
          <cell r="A793">
            <v>470</v>
          </cell>
          <cell r="AK793">
            <v>0</v>
          </cell>
        </row>
        <row r="794">
          <cell r="A794">
            <v>470</v>
          </cell>
          <cell r="AK794">
            <v>0</v>
          </cell>
        </row>
        <row r="795">
          <cell r="A795">
            <v>470</v>
          </cell>
          <cell r="AK795">
            <v>0.5</v>
          </cell>
        </row>
        <row r="796">
          <cell r="A796">
            <v>470</v>
          </cell>
          <cell r="AK796">
            <v>1</v>
          </cell>
        </row>
        <row r="797">
          <cell r="A797">
            <v>470</v>
          </cell>
          <cell r="AK797">
            <v>1</v>
          </cell>
        </row>
        <row r="798">
          <cell r="A798">
            <v>470</v>
          </cell>
          <cell r="AK798">
            <v>0</v>
          </cell>
        </row>
        <row r="799">
          <cell r="A799">
            <v>470</v>
          </cell>
          <cell r="AK799">
            <v>1</v>
          </cell>
        </row>
        <row r="800">
          <cell r="A800">
            <v>470</v>
          </cell>
          <cell r="AK800">
            <v>0.5</v>
          </cell>
        </row>
        <row r="801">
          <cell r="A801">
            <v>470</v>
          </cell>
          <cell r="AK801">
            <v>0</v>
          </cell>
        </row>
        <row r="802">
          <cell r="A802">
            <v>470</v>
          </cell>
          <cell r="AK802">
            <v>0</v>
          </cell>
        </row>
        <row r="803">
          <cell r="A803">
            <v>470</v>
          </cell>
          <cell r="AK803">
            <v>0</v>
          </cell>
        </row>
        <row r="804">
          <cell r="A804">
            <v>470</v>
          </cell>
          <cell r="AK804">
            <v>0</v>
          </cell>
        </row>
        <row r="805">
          <cell r="A805">
            <v>470</v>
          </cell>
          <cell r="AK805">
            <v>0</v>
          </cell>
        </row>
        <row r="806">
          <cell r="A806">
            <v>470</v>
          </cell>
          <cell r="AK806">
            <v>1</v>
          </cell>
        </row>
        <row r="807">
          <cell r="A807">
            <v>470</v>
          </cell>
          <cell r="AK807">
            <v>0</v>
          </cell>
        </row>
        <row r="808">
          <cell r="A808">
            <v>470</v>
          </cell>
          <cell r="AK808">
            <v>0.5</v>
          </cell>
        </row>
        <row r="809">
          <cell r="A809">
            <v>470</v>
          </cell>
          <cell r="AK809">
            <v>0.5</v>
          </cell>
        </row>
        <row r="810">
          <cell r="A810">
            <v>470</v>
          </cell>
          <cell r="AK810">
            <v>0</v>
          </cell>
        </row>
        <row r="811">
          <cell r="A811">
            <v>470</v>
          </cell>
          <cell r="AK811">
            <v>0</v>
          </cell>
        </row>
        <row r="812">
          <cell r="A812">
            <v>470</v>
          </cell>
          <cell r="AK812">
            <v>0.5</v>
          </cell>
        </row>
        <row r="813">
          <cell r="A813">
            <v>470</v>
          </cell>
          <cell r="AK813">
            <v>0</v>
          </cell>
        </row>
        <row r="814">
          <cell r="A814">
            <v>470</v>
          </cell>
          <cell r="AK814">
            <v>0</v>
          </cell>
        </row>
        <row r="815">
          <cell r="A815">
            <v>470</v>
          </cell>
          <cell r="AK815">
            <v>0</v>
          </cell>
        </row>
        <row r="816">
          <cell r="A816">
            <v>470</v>
          </cell>
          <cell r="AK816">
            <v>0</v>
          </cell>
        </row>
        <row r="817">
          <cell r="A817">
            <v>470</v>
          </cell>
          <cell r="AK817">
            <v>1</v>
          </cell>
        </row>
        <row r="818">
          <cell r="A818">
            <v>470</v>
          </cell>
          <cell r="AK818">
            <v>1</v>
          </cell>
        </row>
        <row r="819">
          <cell r="A819">
            <v>470</v>
          </cell>
          <cell r="AK819">
            <v>0</v>
          </cell>
        </row>
        <row r="820">
          <cell r="A820">
            <v>470</v>
          </cell>
          <cell r="AK820">
            <v>0.5</v>
          </cell>
        </row>
        <row r="821">
          <cell r="A821">
            <v>470</v>
          </cell>
          <cell r="AK821">
            <v>0</v>
          </cell>
        </row>
        <row r="822">
          <cell r="A822">
            <v>470</v>
          </cell>
          <cell r="AK822">
            <v>0</v>
          </cell>
        </row>
        <row r="823">
          <cell r="A823">
            <v>470</v>
          </cell>
          <cell r="AK823">
            <v>1</v>
          </cell>
        </row>
        <row r="824">
          <cell r="A824">
            <v>470</v>
          </cell>
          <cell r="AK824">
            <v>0</v>
          </cell>
        </row>
        <row r="825">
          <cell r="A825">
            <v>470</v>
          </cell>
          <cell r="AK825">
            <v>0</v>
          </cell>
        </row>
        <row r="826">
          <cell r="A826">
            <v>480</v>
          </cell>
          <cell r="AK826">
            <v>0</v>
          </cell>
        </row>
        <row r="827">
          <cell r="A827">
            <v>480</v>
          </cell>
          <cell r="AK827">
            <v>0</v>
          </cell>
        </row>
        <row r="828">
          <cell r="A828">
            <v>480</v>
          </cell>
          <cell r="AK828">
            <v>0</v>
          </cell>
        </row>
        <row r="829">
          <cell r="A829">
            <v>490</v>
          </cell>
          <cell r="AK829">
            <v>1</v>
          </cell>
        </row>
        <row r="830">
          <cell r="A830">
            <v>490</v>
          </cell>
          <cell r="AK830">
            <v>0</v>
          </cell>
        </row>
        <row r="831">
          <cell r="A831">
            <v>490</v>
          </cell>
          <cell r="AK831">
            <v>0</v>
          </cell>
        </row>
        <row r="832">
          <cell r="A832">
            <v>490</v>
          </cell>
          <cell r="AK832">
            <v>0.5</v>
          </cell>
        </row>
        <row r="833">
          <cell r="A833">
            <v>490</v>
          </cell>
          <cell r="AK833">
            <v>0</v>
          </cell>
        </row>
        <row r="834">
          <cell r="A834">
            <v>490</v>
          </cell>
          <cell r="AK834">
            <v>0.5</v>
          </cell>
        </row>
        <row r="835">
          <cell r="A835">
            <v>490</v>
          </cell>
          <cell r="AK835">
            <v>1</v>
          </cell>
        </row>
        <row r="836">
          <cell r="A836">
            <v>500</v>
          </cell>
          <cell r="AK836">
            <v>0.5</v>
          </cell>
        </row>
        <row r="837">
          <cell r="A837">
            <v>500</v>
          </cell>
          <cell r="AK837">
            <v>0.5</v>
          </cell>
        </row>
        <row r="838">
          <cell r="A838">
            <v>500</v>
          </cell>
          <cell r="AK838">
            <v>0.5</v>
          </cell>
        </row>
        <row r="839">
          <cell r="A839">
            <v>500</v>
          </cell>
          <cell r="AK839">
            <v>0</v>
          </cell>
        </row>
        <row r="840">
          <cell r="A840">
            <v>500</v>
          </cell>
          <cell r="AK840">
            <v>0</v>
          </cell>
        </row>
        <row r="841">
          <cell r="A841">
            <v>500</v>
          </cell>
          <cell r="AK841">
            <v>0</v>
          </cell>
        </row>
        <row r="842">
          <cell r="A842">
            <v>500</v>
          </cell>
          <cell r="AK842">
            <v>0.5</v>
          </cell>
        </row>
        <row r="843">
          <cell r="A843">
            <v>500</v>
          </cell>
          <cell r="AK843">
            <v>0.5</v>
          </cell>
        </row>
        <row r="844">
          <cell r="A844">
            <v>500</v>
          </cell>
          <cell r="AK844">
            <v>0</v>
          </cell>
        </row>
        <row r="845">
          <cell r="A845">
            <v>500</v>
          </cell>
          <cell r="AK845">
            <v>0</v>
          </cell>
        </row>
        <row r="846">
          <cell r="A846">
            <v>500</v>
          </cell>
          <cell r="AK846">
            <v>0.5</v>
          </cell>
        </row>
        <row r="847">
          <cell r="A847">
            <v>500</v>
          </cell>
          <cell r="AK847">
            <v>0</v>
          </cell>
        </row>
        <row r="848">
          <cell r="A848">
            <v>510</v>
          </cell>
          <cell r="AK848">
            <v>0</v>
          </cell>
        </row>
        <row r="849">
          <cell r="A849">
            <v>510</v>
          </cell>
          <cell r="AK849">
            <v>0</v>
          </cell>
        </row>
        <row r="850">
          <cell r="A850">
            <v>510</v>
          </cell>
          <cell r="AK850">
            <v>0</v>
          </cell>
        </row>
        <row r="851">
          <cell r="A851">
            <v>510</v>
          </cell>
          <cell r="AK851">
            <v>0</v>
          </cell>
        </row>
        <row r="852">
          <cell r="A852">
            <v>520</v>
          </cell>
          <cell r="AK852">
            <v>0</v>
          </cell>
        </row>
        <row r="853">
          <cell r="A853">
            <v>520</v>
          </cell>
          <cell r="AK853">
            <v>0</v>
          </cell>
        </row>
        <row r="854">
          <cell r="A854">
            <v>520</v>
          </cell>
          <cell r="AK854">
            <v>0.5</v>
          </cell>
        </row>
        <row r="855">
          <cell r="A855">
            <v>520</v>
          </cell>
          <cell r="AK855">
            <v>1</v>
          </cell>
        </row>
        <row r="856">
          <cell r="A856">
            <v>520</v>
          </cell>
          <cell r="AK856">
            <v>0</v>
          </cell>
        </row>
        <row r="857">
          <cell r="A857">
            <v>520</v>
          </cell>
          <cell r="AK857">
            <v>1</v>
          </cell>
        </row>
        <row r="858">
          <cell r="A858">
            <v>520</v>
          </cell>
          <cell r="AK858">
            <v>0</v>
          </cell>
        </row>
        <row r="859">
          <cell r="A859">
            <v>521</v>
          </cell>
          <cell r="AK859">
            <v>0</v>
          </cell>
        </row>
        <row r="860">
          <cell r="A860">
            <v>521</v>
          </cell>
          <cell r="AK860">
            <v>0</v>
          </cell>
        </row>
        <row r="861">
          <cell r="A861">
            <v>521</v>
          </cell>
          <cell r="AK861">
            <v>0.5</v>
          </cell>
        </row>
        <row r="862">
          <cell r="A862">
            <v>530</v>
          </cell>
          <cell r="AK862">
            <v>0.5</v>
          </cell>
        </row>
        <row r="863">
          <cell r="A863">
            <v>530</v>
          </cell>
          <cell r="AK863">
            <v>0</v>
          </cell>
        </row>
        <row r="864">
          <cell r="A864">
            <v>530</v>
          </cell>
          <cell r="AK864">
            <v>0</v>
          </cell>
        </row>
        <row r="865">
          <cell r="A865">
            <v>530</v>
          </cell>
          <cell r="AK865">
            <v>0</v>
          </cell>
        </row>
        <row r="866">
          <cell r="A866">
            <v>530</v>
          </cell>
          <cell r="AK866">
            <v>0</v>
          </cell>
        </row>
        <row r="867">
          <cell r="A867">
            <v>530</v>
          </cell>
          <cell r="AK867">
            <v>0</v>
          </cell>
        </row>
        <row r="868">
          <cell r="A868">
            <v>530</v>
          </cell>
          <cell r="AK868">
            <v>1</v>
          </cell>
        </row>
        <row r="869">
          <cell r="A869">
            <v>530</v>
          </cell>
          <cell r="AK869">
            <v>0.5</v>
          </cell>
        </row>
        <row r="870">
          <cell r="A870">
            <v>530</v>
          </cell>
          <cell r="AK870">
            <v>0</v>
          </cell>
        </row>
        <row r="871">
          <cell r="A871">
            <v>531</v>
          </cell>
          <cell r="AK871">
            <v>0</v>
          </cell>
        </row>
        <row r="872">
          <cell r="A872">
            <v>531</v>
          </cell>
          <cell r="AK872">
            <v>0.5</v>
          </cell>
        </row>
        <row r="873">
          <cell r="A873">
            <v>531</v>
          </cell>
          <cell r="AK873">
            <v>0.5</v>
          </cell>
        </row>
        <row r="874">
          <cell r="A874">
            <v>540</v>
          </cell>
          <cell r="AK874">
            <v>0</v>
          </cell>
        </row>
        <row r="875">
          <cell r="A875">
            <v>540</v>
          </cell>
          <cell r="AK875">
            <v>0</v>
          </cell>
        </row>
        <row r="876">
          <cell r="A876">
            <v>540</v>
          </cell>
          <cell r="AK876">
            <v>0</v>
          </cell>
        </row>
        <row r="877">
          <cell r="A877">
            <v>540</v>
          </cell>
          <cell r="AK877">
            <v>0.5</v>
          </cell>
        </row>
        <row r="878">
          <cell r="A878">
            <v>540</v>
          </cell>
          <cell r="AK878">
            <v>0</v>
          </cell>
        </row>
        <row r="879">
          <cell r="A879">
            <v>540</v>
          </cell>
          <cell r="AK879">
            <v>0.5</v>
          </cell>
        </row>
        <row r="880">
          <cell r="A880">
            <v>540</v>
          </cell>
          <cell r="AK880">
            <v>0.5</v>
          </cell>
        </row>
        <row r="881">
          <cell r="A881">
            <v>540</v>
          </cell>
          <cell r="AK881">
            <v>0.5</v>
          </cell>
        </row>
        <row r="882">
          <cell r="A882">
            <v>540</v>
          </cell>
          <cell r="AK882">
            <v>0</v>
          </cell>
        </row>
        <row r="883">
          <cell r="A883">
            <v>541</v>
          </cell>
          <cell r="AK883">
            <v>0.5</v>
          </cell>
        </row>
        <row r="884">
          <cell r="A884">
            <v>541</v>
          </cell>
          <cell r="AK884">
            <v>0</v>
          </cell>
        </row>
        <row r="885">
          <cell r="A885">
            <v>541</v>
          </cell>
          <cell r="AK885">
            <v>0</v>
          </cell>
        </row>
        <row r="886">
          <cell r="A886">
            <v>541</v>
          </cell>
          <cell r="AK886">
            <v>0</v>
          </cell>
        </row>
        <row r="887">
          <cell r="A887">
            <v>541</v>
          </cell>
          <cell r="AK887">
            <v>0</v>
          </cell>
        </row>
        <row r="888">
          <cell r="A888">
            <v>542</v>
          </cell>
          <cell r="AK888">
            <v>0</v>
          </cell>
        </row>
        <row r="889">
          <cell r="A889">
            <v>550</v>
          </cell>
          <cell r="AK889">
            <v>0.5</v>
          </cell>
        </row>
        <row r="890">
          <cell r="A890">
            <v>550</v>
          </cell>
          <cell r="AK890">
            <v>0</v>
          </cell>
        </row>
        <row r="891">
          <cell r="A891">
            <v>550</v>
          </cell>
          <cell r="AK891">
            <v>0.5</v>
          </cell>
        </row>
        <row r="892">
          <cell r="A892">
            <v>550</v>
          </cell>
          <cell r="AK892">
            <v>0</v>
          </cell>
        </row>
        <row r="893">
          <cell r="A893">
            <v>550</v>
          </cell>
          <cell r="AK893">
            <v>0</v>
          </cell>
        </row>
        <row r="894">
          <cell r="A894">
            <v>550</v>
          </cell>
          <cell r="AK894">
            <v>0</v>
          </cell>
        </row>
        <row r="895">
          <cell r="A895">
            <v>550</v>
          </cell>
          <cell r="AK895">
            <v>0.5</v>
          </cell>
        </row>
        <row r="896">
          <cell r="A896">
            <v>550</v>
          </cell>
          <cell r="AK896">
            <v>0</v>
          </cell>
        </row>
        <row r="897">
          <cell r="A897">
            <v>560</v>
          </cell>
          <cell r="AK897">
            <v>0</v>
          </cell>
        </row>
        <row r="898">
          <cell r="A898">
            <v>560</v>
          </cell>
          <cell r="AK898">
            <v>0</v>
          </cell>
        </row>
        <row r="899">
          <cell r="A899">
            <v>560</v>
          </cell>
          <cell r="AK899">
            <v>1</v>
          </cell>
        </row>
        <row r="900">
          <cell r="A900">
            <v>560</v>
          </cell>
          <cell r="AK900">
            <v>0</v>
          </cell>
        </row>
        <row r="901">
          <cell r="A901">
            <v>560</v>
          </cell>
          <cell r="AK901">
            <v>0</v>
          </cell>
        </row>
        <row r="902">
          <cell r="A902">
            <v>560</v>
          </cell>
          <cell r="AK902">
            <v>0</v>
          </cell>
        </row>
        <row r="903">
          <cell r="A903">
            <v>560</v>
          </cell>
          <cell r="AK903">
            <v>0</v>
          </cell>
        </row>
        <row r="904">
          <cell r="A904">
            <v>560</v>
          </cell>
          <cell r="AK904">
            <v>0</v>
          </cell>
        </row>
        <row r="905">
          <cell r="A905">
            <v>570</v>
          </cell>
          <cell r="AK905">
            <v>0</v>
          </cell>
        </row>
        <row r="906">
          <cell r="A906">
            <v>570</v>
          </cell>
          <cell r="AK906">
            <v>0.5</v>
          </cell>
        </row>
        <row r="907">
          <cell r="A907">
            <v>570</v>
          </cell>
          <cell r="AK907">
            <v>0</v>
          </cell>
        </row>
        <row r="908">
          <cell r="A908">
            <v>570</v>
          </cell>
          <cell r="AK908">
            <v>0</v>
          </cell>
        </row>
        <row r="909">
          <cell r="A909">
            <v>570</v>
          </cell>
          <cell r="AK909">
            <v>0.5</v>
          </cell>
        </row>
        <row r="910">
          <cell r="A910">
            <v>570</v>
          </cell>
          <cell r="AK910">
            <v>0.5</v>
          </cell>
        </row>
        <row r="911">
          <cell r="A911">
            <v>570</v>
          </cell>
          <cell r="AK911">
            <v>0</v>
          </cell>
        </row>
        <row r="912">
          <cell r="A912">
            <v>570</v>
          </cell>
          <cell r="AK912">
            <v>0</v>
          </cell>
        </row>
        <row r="913">
          <cell r="A913">
            <v>570</v>
          </cell>
          <cell r="AK913">
            <v>0</v>
          </cell>
        </row>
        <row r="914">
          <cell r="A914">
            <v>570</v>
          </cell>
          <cell r="AK914">
            <v>0</v>
          </cell>
        </row>
        <row r="915">
          <cell r="A915">
            <v>570</v>
          </cell>
          <cell r="AK915">
            <v>1</v>
          </cell>
        </row>
        <row r="916">
          <cell r="A916">
            <v>570</v>
          </cell>
          <cell r="AK916">
            <v>0</v>
          </cell>
        </row>
        <row r="917">
          <cell r="A917">
            <v>570</v>
          </cell>
          <cell r="AK917">
            <v>0.5</v>
          </cell>
        </row>
        <row r="918">
          <cell r="A918">
            <v>570</v>
          </cell>
          <cell r="AK918">
            <v>0.5</v>
          </cell>
        </row>
        <row r="919">
          <cell r="A919">
            <v>570</v>
          </cell>
          <cell r="AK919">
            <v>0</v>
          </cell>
        </row>
        <row r="920">
          <cell r="A920">
            <v>570</v>
          </cell>
          <cell r="AK920">
            <v>1</v>
          </cell>
        </row>
        <row r="921">
          <cell r="A921">
            <v>570</v>
          </cell>
          <cell r="AK921">
            <v>0</v>
          </cell>
        </row>
        <row r="922">
          <cell r="A922">
            <v>570</v>
          </cell>
          <cell r="AK922">
            <v>0.5</v>
          </cell>
        </row>
        <row r="923">
          <cell r="A923">
            <v>570</v>
          </cell>
          <cell r="AK923">
            <v>0</v>
          </cell>
        </row>
        <row r="924">
          <cell r="A924">
            <v>570</v>
          </cell>
          <cell r="AK924">
            <v>0.5</v>
          </cell>
        </row>
        <row r="925">
          <cell r="A925">
            <v>570</v>
          </cell>
          <cell r="AK925">
            <v>1</v>
          </cell>
        </row>
        <row r="926">
          <cell r="A926">
            <v>570</v>
          </cell>
          <cell r="AK926">
            <v>0.5</v>
          </cell>
        </row>
        <row r="927">
          <cell r="A927">
            <v>570</v>
          </cell>
          <cell r="AK927">
            <v>0.5</v>
          </cell>
        </row>
        <row r="928">
          <cell r="A928">
            <v>580</v>
          </cell>
          <cell r="AK928">
            <v>1</v>
          </cell>
        </row>
        <row r="929">
          <cell r="A929">
            <v>580</v>
          </cell>
          <cell r="AK929">
            <v>0.5</v>
          </cell>
        </row>
        <row r="930">
          <cell r="A930">
            <v>580</v>
          </cell>
          <cell r="AK930">
            <v>0</v>
          </cell>
        </row>
        <row r="931">
          <cell r="A931">
            <v>580</v>
          </cell>
          <cell r="AK931">
            <v>0</v>
          </cell>
        </row>
        <row r="932">
          <cell r="A932">
            <v>580</v>
          </cell>
          <cell r="AK932">
            <v>0.5</v>
          </cell>
        </row>
        <row r="933">
          <cell r="A933">
            <v>580</v>
          </cell>
          <cell r="AK933">
            <v>0</v>
          </cell>
        </row>
        <row r="934">
          <cell r="A934">
            <v>580</v>
          </cell>
          <cell r="AK934">
            <v>0.5</v>
          </cell>
        </row>
        <row r="935">
          <cell r="A935">
            <v>580</v>
          </cell>
          <cell r="AK935">
            <v>0</v>
          </cell>
        </row>
        <row r="936">
          <cell r="A936">
            <v>580</v>
          </cell>
          <cell r="AK936">
            <v>0</v>
          </cell>
        </row>
        <row r="937">
          <cell r="A937">
            <v>580</v>
          </cell>
          <cell r="AK937">
            <v>0</v>
          </cell>
        </row>
        <row r="938">
          <cell r="A938">
            <v>581</v>
          </cell>
          <cell r="AK938">
            <v>0</v>
          </cell>
        </row>
        <row r="939">
          <cell r="A939">
            <v>590</v>
          </cell>
          <cell r="AK939">
            <v>0.5</v>
          </cell>
        </row>
        <row r="940">
          <cell r="A940">
            <v>590</v>
          </cell>
          <cell r="AK940">
            <v>0</v>
          </cell>
        </row>
        <row r="941">
          <cell r="A941">
            <v>590</v>
          </cell>
          <cell r="AK941">
            <v>0</v>
          </cell>
        </row>
        <row r="942">
          <cell r="A942">
            <v>590</v>
          </cell>
          <cell r="AK942">
            <v>0</v>
          </cell>
        </row>
        <row r="943">
          <cell r="A943">
            <v>590</v>
          </cell>
          <cell r="AK943">
            <v>0.5</v>
          </cell>
        </row>
        <row r="944">
          <cell r="A944">
            <v>590</v>
          </cell>
          <cell r="AK944">
            <v>0</v>
          </cell>
        </row>
        <row r="945">
          <cell r="A945">
            <v>590</v>
          </cell>
          <cell r="AK945">
            <v>0</v>
          </cell>
        </row>
        <row r="946">
          <cell r="A946">
            <v>590</v>
          </cell>
          <cell r="AK946">
            <v>0.5</v>
          </cell>
        </row>
        <row r="947">
          <cell r="A947">
            <v>590</v>
          </cell>
          <cell r="AK947">
            <v>1</v>
          </cell>
        </row>
        <row r="948">
          <cell r="A948">
            <v>590</v>
          </cell>
          <cell r="AK948">
            <v>0</v>
          </cell>
        </row>
        <row r="949">
          <cell r="A949">
            <v>600</v>
          </cell>
          <cell r="AK949">
            <v>0</v>
          </cell>
        </row>
        <row r="950">
          <cell r="A950">
            <v>600</v>
          </cell>
          <cell r="AK950">
            <v>0</v>
          </cell>
        </row>
        <row r="951">
          <cell r="A951">
            <v>600</v>
          </cell>
          <cell r="AK951">
            <v>0</v>
          </cell>
        </row>
        <row r="952">
          <cell r="A952">
            <v>600</v>
          </cell>
          <cell r="AK952">
            <v>1</v>
          </cell>
        </row>
        <row r="953">
          <cell r="A953">
            <v>600</v>
          </cell>
          <cell r="AK953">
            <v>0</v>
          </cell>
        </row>
        <row r="954">
          <cell r="A954">
            <v>600</v>
          </cell>
          <cell r="AK954">
            <v>0</v>
          </cell>
        </row>
        <row r="955">
          <cell r="A955">
            <v>600</v>
          </cell>
          <cell r="AK955">
            <v>0</v>
          </cell>
        </row>
        <row r="956">
          <cell r="A956">
            <v>600</v>
          </cell>
          <cell r="AK956">
            <v>0.5</v>
          </cell>
        </row>
        <row r="957">
          <cell r="A957">
            <v>600</v>
          </cell>
          <cell r="AK957">
            <v>0.5</v>
          </cell>
        </row>
        <row r="958">
          <cell r="A958">
            <v>600</v>
          </cell>
          <cell r="AK958">
            <v>0</v>
          </cell>
        </row>
        <row r="959">
          <cell r="A959">
            <v>600</v>
          </cell>
          <cell r="AK959">
            <v>0.5</v>
          </cell>
        </row>
        <row r="960">
          <cell r="A960">
            <v>600</v>
          </cell>
          <cell r="AK960">
            <v>0</v>
          </cell>
        </row>
        <row r="961">
          <cell r="A961">
            <v>600</v>
          </cell>
          <cell r="AK961">
            <v>0</v>
          </cell>
        </row>
        <row r="962">
          <cell r="A962">
            <v>600</v>
          </cell>
          <cell r="AK962">
            <v>0.5</v>
          </cell>
        </row>
        <row r="963">
          <cell r="A963">
            <v>600</v>
          </cell>
          <cell r="AK963">
            <v>0</v>
          </cell>
        </row>
        <row r="964">
          <cell r="A964">
            <v>600</v>
          </cell>
          <cell r="AK964">
            <v>0</v>
          </cell>
        </row>
        <row r="965">
          <cell r="A965">
            <v>600</v>
          </cell>
          <cell r="AK965">
            <v>0.5</v>
          </cell>
        </row>
        <row r="966">
          <cell r="A966">
            <v>600</v>
          </cell>
          <cell r="AK966">
            <v>0</v>
          </cell>
        </row>
        <row r="967">
          <cell r="A967">
            <v>600</v>
          </cell>
          <cell r="AK967">
            <v>1</v>
          </cell>
        </row>
        <row r="968">
          <cell r="A968">
            <v>600</v>
          </cell>
          <cell r="AK968">
            <v>1</v>
          </cell>
        </row>
        <row r="969">
          <cell r="A969">
            <v>600</v>
          </cell>
          <cell r="AK969">
            <v>0</v>
          </cell>
        </row>
        <row r="970">
          <cell r="A970">
            <v>610</v>
          </cell>
          <cell r="AK970">
            <v>0</v>
          </cell>
        </row>
        <row r="971">
          <cell r="A971">
            <v>610</v>
          </cell>
          <cell r="AK971">
            <v>0</v>
          </cell>
        </row>
        <row r="972">
          <cell r="A972">
            <v>610</v>
          </cell>
          <cell r="AK972">
            <v>0</v>
          </cell>
        </row>
        <row r="973">
          <cell r="A973">
            <v>610</v>
          </cell>
          <cell r="AK973">
            <v>0</v>
          </cell>
        </row>
        <row r="974">
          <cell r="A974">
            <v>620</v>
          </cell>
          <cell r="AK974">
            <v>0</v>
          </cell>
        </row>
        <row r="975">
          <cell r="A975">
            <v>620</v>
          </cell>
          <cell r="AK975">
            <v>0.5</v>
          </cell>
        </row>
        <row r="976">
          <cell r="A976">
            <v>620</v>
          </cell>
          <cell r="AK976">
            <v>0.5</v>
          </cell>
        </row>
        <row r="977">
          <cell r="A977">
            <v>620</v>
          </cell>
          <cell r="AK977">
            <v>0.5</v>
          </cell>
        </row>
        <row r="978">
          <cell r="A978">
            <v>620</v>
          </cell>
          <cell r="AK978">
            <v>0</v>
          </cell>
        </row>
        <row r="979">
          <cell r="A979">
            <v>620</v>
          </cell>
          <cell r="AK979">
            <v>0</v>
          </cell>
        </row>
        <row r="980">
          <cell r="A980">
            <v>620</v>
          </cell>
          <cell r="AK980">
            <v>0</v>
          </cell>
        </row>
        <row r="981">
          <cell r="A981">
            <v>620</v>
          </cell>
          <cell r="AK981">
            <v>0</v>
          </cell>
        </row>
        <row r="982">
          <cell r="A982">
            <v>620</v>
          </cell>
          <cell r="AK982">
            <v>0</v>
          </cell>
        </row>
        <row r="983">
          <cell r="A983">
            <v>620</v>
          </cell>
          <cell r="AK983">
            <v>0</v>
          </cell>
        </row>
        <row r="984">
          <cell r="A984">
            <v>620</v>
          </cell>
          <cell r="AK984">
            <v>0</v>
          </cell>
        </row>
        <row r="985">
          <cell r="A985">
            <v>620</v>
          </cell>
          <cell r="AK985">
            <v>0</v>
          </cell>
        </row>
        <row r="986">
          <cell r="A986">
            <v>621</v>
          </cell>
          <cell r="AK986">
            <v>0</v>
          </cell>
        </row>
        <row r="987">
          <cell r="A987">
            <v>621</v>
          </cell>
          <cell r="AK987">
            <v>0</v>
          </cell>
        </row>
        <row r="988">
          <cell r="A988">
            <v>621</v>
          </cell>
          <cell r="AK988">
            <v>0</v>
          </cell>
        </row>
        <row r="989">
          <cell r="A989">
            <v>621</v>
          </cell>
          <cell r="AK989">
            <v>0.5</v>
          </cell>
        </row>
        <row r="990">
          <cell r="A990">
            <v>630</v>
          </cell>
          <cell r="AK990">
            <v>1</v>
          </cell>
        </row>
        <row r="991">
          <cell r="A991">
            <v>630</v>
          </cell>
          <cell r="AK991">
            <v>0.5</v>
          </cell>
        </row>
        <row r="992">
          <cell r="A992">
            <v>630</v>
          </cell>
          <cell r="AK992">
            <v>0</v>
          </cell>
        </row>
        <row r="993">
          <cell r="A993">
            <v>630</v>
          </cell>
          <cell r="AK993">
            <v>0.5</v>
          </cell>
        </row>
        <row r="994">
          <cell r="A994">
            <v>630</v>
          </cell>
          <cell r="AK994">
            <v>1</v>
          </cell>
        </row>
        <row r="995">
          <cell r="A995">
            <v>630</v>
          </cell>
          <cell r="AK995">
            <v>1</v>
          </cell>
        </row>
        <row r="996">
          <cell r="A996">
            <v>630</v>
          </cell>
          <cell r="AK996">
            <v>0</v>
          </cell>
        </row>
        <row r="997">
          <cell r="A997">
            <v>630</v>
          </cell>
          <cell r="AK997">
            <v>0.5</v>
          </cell>
        </row>
        <row r="998">
          <cell r="A998">
            <v>630</v>
          </cell>
          <cell r="AK998">
            <v>0</v>
          </cell>
        </row>
        <row r="999">
          <cell r="A999">
            <v>630</v>
          </cell>
          <cell r="AK999">
            <v>1</v>
          </cell>
        </row>
        <row r="1000">
          <cell r="A1000">
            <v>630</v>
          </cell>
          <cell r="AK1000">
            <v>0</v>
          </cell>
        </row>
        <row r="1001">
          <cell r="A1001">
            <v>630</v>
          </cell>
          <cell r="AK1001">
            <v>1</v>
          </cell>
        </row>
        <row r="1002">
          <cell r="A1002">
            <v>630</v>
          </cell>
          <cell r="AK1002">
            <v>0.5</v>
          </cell>
        </row>
        <row r="1003">
          <cell r="A1003">
            <v>630</v>
          </cell>
          <cell r="AK1003">
            <v>0.5</v>
          </cell>
        </row>
        <row r="1004">
          <cell r="A1004">
            <v>630</v>
          </cell>
          <cell r="AK1004">
            <v>1</v>
          </cell>
        </row>
        <row r="1005">
          <cell r="A1005">
            <v>630</v>
          </cell>
          <cell r="AK1005">
            <v>1</v>
          </cell>
        </row>
        <row r="1006">
          <cell r="A1006">
            <v>630</v>
          </cell>
          <cell r="AK1006">
            <v>1</v>
          </cell>
        </row>
        <row r="1007">
          <cell r="A1007">
            <v>630</v>
          </cell>
          <cell r="AK1007">
            <v>0.5</v>
          </cell>
        </row>
        <row r="1008">
          <cell r="A1008">
            <v>630</v>
          </cell>
          <cell r="AK1008">
            <v>0.5</v>
          </cell>
        </row>
        <row r="1009">
          <cell r="A1009">
            <v>630</v>
          </cell>
          <cell r="AK1009">
            <v>1</v>
          </cell>
        </row>
        <row r="1010">
          <cell r="A1010">
            <v>630</v>
          </cell>
          <cell r="AK1010">
            <v>1</v>
          </cell>
        </row>
        <row r="1011">
          <cell r="A1011">
            <v>630</v>
          </cell>
          <cell r="AK1011">
            <v>1</v>
          </cell>
        </row>
        <row r="1012">
          <cell r="A1012">
            <v>630</v>
          </cell>
          <cell r="AK1012">
            <v>0</v>
          </cell>
        </row>
        <row r="1013">
          <cell r="A1013">
            <v>630</v>
          </cell>
          <cell r="AK1013">
            <v>0</v>
          </cell>
        </row>
        <row r="1014">
          <cell r="A1014">
            <v>630</v>
          </cell>
          <cell r="AK1014">
            <v>1</v>
          </cell>
        </row>
        <row r="1015">
          <cell r="A1015">
            <v>630</v>
          </cell>
          <cell r="AK1015">
            <v>1</v>
          </cell>
        </row>
        <row r="1016">
          <cell r="A1016">
            <v>630</v>
          </cell>
          <cell r="AK1016">
            <v>1</v>
          </cell>
        </row>
        <row r="1017">
          <cell r="A1017">
            <v>630</v>
          </cell>
          <cell r="AK1017">
            <v>0</v>
          </cell>
        </row>
        <row r="1018">
          <cell r="A1018">
            <v>630</v>
          </cell>
          <cell r="AK1018">
            <v>0.5</v>
          </cell>
        </row>
        <row r="1019">
          <cell r="A1019">
            <v>630</v>
          </cell>
          <cell r="AK1019">
            <v>0.5</v>
          </cell>
        </row>
        <row r="1020">
          <cell r="A1020">
            <v>630</v>
          </cell>
          <cell r="AK1020">
            <v>1</v>
          </cell>
        </row>
        <row r="1021">
          <cell r="A1021">
            <v>630</v>
          </cell>
          <cell r="AK1021">
            <v>1</v>
          </cell>
        </row>
        <row r="1022">
          <cell r="A1022">
            <v>630</v>
          </cell>
          <cell r="AK1022">
            <v>0</v>
          </cell>
        </row>
        <row r="1023">
          <cell r="A1023">
            <v>630</v>
          </cell>
          <cell r="AK1023">
            <v>1</v>
          </cell>
        </row>
        <row r="1024">
          <cell r="A1024">
            <v>630</v>
          </cell>
          <cell r="AK1024">
            <v>0.5</v>
          </cell>
        </row>
        <row r="1025">
          <cell r="A1025">
            <v>630</v>
          </cell>
          <cell r="AK1025">
            <v>0</v>
          </cell>
        </row>
        <row r="1026">
          <cell r="A1026">
            <v>630</v>
          </cell>
          <cell r="AK1026">
            <v>1</v>
          </cell>
        </row>
        <row r="1027">
          <cell r="A1027">
            <v>630</v>
          </cell>
          <cell r="AK1027">
            <v>1</v>
          </cell>
        </row>
        <row r="1028">
          <cell r="A1028">
            <v>630</v>
          </cell>
          <cell r="AK1028">
            <v>1</v>
          </cell>
        </row>
        <row r="1029">
          <cell r="A1029">
            <v>640</v>
          </cell>
          <cell r="AK1029">
            <v>0</v>
          </cell>
        </row>
        <row r="1030">
          <cell r="A1030">
            <v>640</v>
          </cell>
          <cell r="AK1030">
            <v>0</v>
          </cell>
        </row>
        <row r="1031">
          <cell r="A1031">
            <v>650</v>
          </cell>
          <cell r="AK1031">
            <v>0.5</v>
          </cell>
        </row>
        <row r="1032">
          <cell r="A1032">
            <v>650</v>
          </cell>
          <cell r="AK1032">
            <v>0</v>
          </cell>
        </row>
        <row r="1033">
          <cell r="A1033">
            <v>650</v>
          </cell>
          <cell r="AK1033">
            <v>0</v>
          </cell>
        </row>
        <row r="1034">
          <cell r="A1034">
            <v>650</v>
          </cell>
          <cell r="AK1034">
            <v>0</v>
          </cell>
        </row>
        <row r="1035">
          <cell r="A1035">
            <v>650</v>
          </cell>
          <cell r="AK1035">
            <v>0</v>
          </cell>
        </row>
        <row r="1036">
          <cell r="A1036">
            <v>650</v>
          </cell>
          <cell r="AK1036">
            <v>0</v>
          </cell>
        </row>
        <row r="1037">
          <cell r="A1037">
            <v>650</v>
          </cell>
          <cell r="AK1037">
            <v>0</v>
          </cell>
        </row>
        <row r="1038">
          <cell r="A1038">
            <v>650</v>
          </cell>
          <cell r="AK1038">
            <v>0</v>
          </cell>
        </row>
        <row r="1039">
          <cell r="A1039">
            <v>660</v>
          </cell>
          <cell r="AK1039">
            <v>0</v>
          </cell>
        </row>
        <row r="1040">
          <cell r="A1040">
            <v>660</v>
          </cell>
          <cell r="AK1040">
            <v>0.5</v>
          </cell>
        </row>
        <row r="1041">
          <cell r="A1041">
            <v>660</v>
          </cell>
          <cell r="AK1041">
            <v>0.5</v>
          </cell>
        </row>
        <row r="1042">
          <cell r="A1042">
            <v>660</v>
          </cell>
          <cell r="AK1042">
            <v>0</v>
          </cell>
        </row>
        <row r="1043">
          <cell r="A1043">
            <v>660</v>
          </cell>
          <cell r="AK1043">
            <v>0</v>
          </cell>
        </row>
        <row r="1044">
          <cell r="A1044">
            <v>660</v>
          </cell>
          <cell r="AK1044">
            <v>0</v>
          </cell>
        </row>
        <row r="1045">
          <cell r="A1045">
            <v>660</v>
          </cell>
          <cell r="AK1045">
            <v>0</v>
          </cell>
        </row>
        <row r="1046">
          <cell r="A1046">
            <v>661</v>
          </cell>
          <cell r="AK1046">
            <v>1</v>
          </cell>
        </row>
        <row r="1047">
          <cell r="A1047">
            <v>661</v>
          </cell>
          <cell r="AK1047">
            <v>0</v>
          </cell>
        </row>
        <row r="1048">
          <cell r="A1048">
            <v>661</v>
          </cell>
          <cell r="AK1048">
            <v>0</v>
          </cell>
        </row>
        <row r="1049">
          <cell r="A1049">
            <v>670</v>
          </cell>
          <cell r="AK1049">
            <v>0</v>
          </cell>
        </row>
        <row r="1050">
          <cell r="A1050">
            <v>670</v>
          </cell>
          <cell r="AK1050">
            <v>0</v>
          </cell>
        </row>
        <row r="1051">
          <cell r="A1051">
            <v>670</v>
          </cell>
          <cell r="AK1051">
            <v>0</v>
          </cell>
        </row>
        <row r="1052">
          <cell r="A1052">
            <v>670</v>
          </cell>
          <cell r="AK1052">
            <v>0</v>
          </cell>
        </row>
        <row r="1053">
          <cell r="A1053">
            <v>670</v>
          </cell>
          <cell r="AK1053">
            <v>0.5</v>
          </cell>
        </row>
        <row r="1054">
          <cell r="A1054">
            <v>670</v>
          </cell>
          <cell r="AK1054">
            <v>0</v>
          </cell>
        </row>
        <row r="1055">
          <cell r="A1055">
            <v>670</v>
          </cell>
          <cell r="AK1055">
            <v>0</v>
          </cell>
        </row>
        <row r="1056">
          <cell r="A1056">
            <v>680</v>
          </cell>
          <cell r="AK1056">
            <v>0</v>
          </cell>
        </row>
        <row r="1057">
          <cell r="A1057">
            <v>680</v>
          </cell>
          <cell r="AK1057">
            <v>0</v>
          </cell>
        </row>
        <row r="1058">
          <cell r="A1058">
            <v>680</v>
          </cell>
          <cell r="AK1058">
            <v>0</v>
          </cell>
        </row>
        <row r="1059">
          <cell r="A1059">
            <v>680</v>
          </cell>
          <cell r="AK1059">
            <v>0</v>
          </cell>
        </row>
        <row r="1060">
          <cell r="A1060">
            <v>690</v>
          </cell>
          <cell r="AK1060">
            <v>0</v>
          </cell>
        </row>
        <row r="1061">
          <cell r="A1061">
            <v>690</v>
          </cell>
          <cell r="AK1061">
            <v>0.5</v>
          </cell>
        </row>
        <row r="1062">
          <cell r="A1062">
            <v>700</v>
          </cell>
          <cell r="AK1062">
            <v>0</v>
          </cell>
        </row>
        <row r="1063">
          <cell r="A1063">
            <v>700</v>
          </cell>
          <cell r="AK1063">
            <v>0</v>
          </cell>
        </row>
        <row r="1064">
          <cell r="A1064">
            <v>700</v>
          </cell>
          <cell r="AK1064">
            <v>0</v>
          </cell>
        </row>
        <row r="1065">
          <cell r="A1065">
            <v>700</v>
          </cell>
          <cell r="AK1065">
            <v>0</v>
          </cell>
        </row>
        <row r="1066">
          <cell r="A1066">
            <v>700</v>
          </cell>
          <cell r="AK1066">
            <v>0</v>
          </cell>
        </row>
        <row r="1067">
          <cell r="A1067">
            <v>700</v>
          </cell>
          <cell r="AK1067">
            <v>0</v>
          </cell>
        </row>
        <row r="1068">
          <cell r="A1068">
            <v>710</v>
          </cell>
          <cell r="AK1068">
            <v>0.5</v>
          </cell>
        </row>
        <row r="1069">
          <cell r="A1069">
            <v>710</v>
          </cell>
          <cell r="AK1069">
            <v>0</v>
          </cell>
        </row>
        <row r="1070">
          <cell r="A1070">
            <v>710</v>
          </cell>
          <cell r="AK1070">
            <v>1</v>
          </cell>
        </row>
        <row r="1071">
          <cell r="A1071">
            <v>710</v>
          </cell>
          <cell r="AK1071">
            <v>0</v>
          </cell>
        </row>
        <row r="1072">
          <cell r="A1072">
            <v>710</v>
          </cell>
          <cell r="AK1072">
            <v>0</v>
          </cell>
        </row>
        <row r="1073">
          <cell r="A1073">
            <v>710</v>
          </cell>
          <cell r="AK1073">
            <v>0.5</v>
          </cell>
        </row>
        <row r="1074">
          <cell r="A1074">
            <v>710</v>
          </cell>
          <cell r="AK1074">
            <v>0</v>
          </cell>
        </row>
        <row r="1075">
          <cell r="A1075">
            <v>710</v>
          </cell>
          <cell r="AK1075">
            <v>0.5</v>
          </cell>
        </row>
        <row r="1076">
          <cell r="A1076">
            <v>710</v>
          </cell>
          <cell r="AK1076">
            <v>0</v>
          </cell>
        </row>
        <row r="1077">
          <cell r="A1077">
            <v>710</v>
          </cell>
          <cell r="AK1077">
            <v>0</v>
          </cell>
        </row>
        <row r="1078">
          <cell r="A1078">
            <v>710</v>
          </cell>
          <cell r="AK1078">
            <v>0</v>
          </cell>
        </row>
        <row r="1079">
          <cell r="A1079">
            <v>710</v>
          </cell>
          <cell r="AK1079">
            <v>0</v>
          </cell>
        </row>
        <row r="1080">
          <cell r="A1080">
            <v>710</v>
          </cell>
          <cell r="AK1080">
            <v>0</v>
          </cell>
        </row>
        <row r="1081">
          <cell r="A1081">
            <v>710</v>
          </cell>
          <cell r="AK1081">
            <v>1</v>
          </cell>
        </row>
        <row r="1082">
          <cell r="A1082">
            <v>710</v>
          </cell>
          <cell r="AK1082">
            <v>0</v>
          </cell>
        </row>
        <row r="1083">
          <cell r="A1083">
            <v>710</v>
          </cell>
          <cell r="AK1083">
            <v>0</v>
          </cell>
        </row>
        <row r="1084">
          <cell r="A1084">
            <v>710</v>
          </cell>
          <cell r="AK1084">
            <v>0.5</v>
          </cell>
        </row>
        <row r="1085">
          <cell r="A1085">
            <v>710</v>
          </cell>
          <cell r="AK1085">
            <v>1</v>
          </cell>
        </row>
        <row r="1086">
          <cell r="A1086">
            <v>710</v>
          </cell>
          <cell r="AK1086">
            <v>0</v>
          </cell>
        </row>
        <row r="1087">
          <cell r="A1087">
            <v>710</v>
          </cell>
          <cell r="AK1087">
            <v>1</v>
          </cell>
        </row>
        <row r="1088">
          <cell r="A1088">
            <v>720</v>
          </cell>
          <cell r="AK1088">
            <v>0</v>
          </cell>
        </row>
        <row r="1089">
          <cell r="A1089">
            <v>720</v>
          </cell>
          <cell r="AK1089">
            <v>0</v>
          </cell>
        </row>
        <row r="1090">
          <cell r="A1090">
            <v>720</v>
          </cell>
          <cell r="AK1090">
            <v>0</v>
          </cell>
        </row>
        <row r="1091">
          <cell r="A1091">
            <v>720</v>
          </cell>
          <cell r="AK1091">
            <v>0.5</v>
          </cell>
        </row>
        <row r="1092">
          <cell r="A1092">
            <v>720</v>
          </cell>
          <cell r="AK1092">
            <v>0</v>
          </cell>
        </row>
        <row r="1093">
          <cell r="A1093">
            <v>720</v>
          </cell>
          <cell r="AK1093">
            <v>0.5</v>
          </cell>
        </row>
        <row r="1094">
          <cell r="A1094">
            <v>720</v>
          </cell>
          <cell r="AK1094">
            <v>0.5</v>
          </cell>
        </row>
        <row r="1095">
          <cell r="A1095">
            <v>721</v>
          </cell>
          <cell r="AK1095">
            <v>1</v>
          </cell>
        </row>
        <row r="1096">
          <cell r="A1096">
            <v>730</v>
          </cell>
          <cell r="AK1096">
            <v>0.5</v>
          </cell>
        </row>
        <row r="1097">
          <cell r="A1097">
            <v>730</v>
          </cell>
          <cell r="AK1097">
            <v>0</v>
          </cell>
        </row>
        <row r="1098">
          <cell r="A1098">
            <v>730</v>
          </cell>
          <cell r="AK1098">
            <v>0</v>
          </cell>
        </row>
        <row r="1099">
          <cell r="A1099">
            <v>730</v>
          </cell>
          <cell r="AK1099">
            <v>0.5</v>
          </cell>
        </row>
        <row r="1100">
          <cell r="A1100">
            <v>730</v>
          </cell>
          <cell r="AK1100">
            <v>0.5</v>
          </cell>
        </row>
        <row r="1101">
          <cell r="A1101">
            <v>730</v>
          </cell>
          <cell r="AK1101">
            <v>0</v>
          </cell>
        </row>
        <row r="1102">
          <cell r="A1102">
            <v>730</v>
          </cell>
          <cell r="AK1102">
            <v>0</v>
          </cell>
        </row>
        <row r="1103">
          <cell r="A1103">
            <v>730</v>
          </cell>
          <cell r="AK1103">
            <v>0</v>
          </cell>
        </row>
        <row r="1104">
          <cell r="A1104">
            <v>730</v>
          </cell>
          <cell r="AK1104">
            <v>0</v>
          </cell>
        </row>
        <row r="1105">
          <cell r="A1105">
            <v>730</v>
          </cell>
          <cell r="AK1105">
            <v>0</v>
          </cell>
        </row>
        <row r="1106">
          <cell r="A1106">
            <v>730</v>
          </cell>
          <cell r="AK1106">
            <v>0</v>
          </cell>
        </row>
        <row r="1107">
          <cell r="A1107">
            <v>730</v>
          </cell>
          <cell r="AK1107">
            <v>0.5</v>
          </cell>
        </row>
        <row r="1108">
          <cell r="A1108">
            <v>730</v>
          </cell>
          <cell r="AK1108">
            <v>0</v>
          </cell>
        </row>
        <row r="1109">
          <cell r="A1109">
            <v>730</v>
          </cell>
          <cell r="AK1109">
            <v>0</v>
          </cell>
        </row>
        <row r="1110">
          <cell r="A1110">
            <v>730</v>
          </cell>
          <cell r="AK1110">
            <v>0</v>
          </cell>
        </row>
        <row r="1111">
          <cell r="A1111">
            <v>730</v>
          </cell>
          <cell r="AK1111">
            <v>0</v>
          </cell>
        </row>
        <row r="1112">
          <cell r="A1112">
            <v>730</v>
          </cell>
          <cell r="AK1112">
            <v>0</v>
          </cell>
        </row>
        <row r="1113">
          <cell r="A1113">
            <v>740</v>
          </cell>
          <cell r="AK1113">
            <v>1</v>
          </cell>
        </row>
        <row r="1114">
          <cell r="A1114">
            <v>740</v>
          </cell>
          <cell r="AK1114">
            <v>0</v>
          </cell>
        </row>
        <row r="1115">
          <cell r="A1115">
            <v>740</v>
          </cell>
          <cell r="AK1115">
            <v>0</v>
          </cell>
        </row>
        <row r="1116">
          <cell r="A1116">
            <v>740</v>
          </cell>
          <cell r="AK1116">
            <v>0.5</v>
          </cell>
        </row>
        <row r="1117">
          <cell r="A1117">
            <v>740</v>
          </cell>
          <cell r="AK1117">
            <v>0.5</v>
          </cell>
        </row>
        <row r="1118">
          <cell r="A1118">
            <v>740</v>
          </cell>
          <cell r="AK1118">
            <v>0</v>
          </cell>
        </row>
        <row r="1119">
          <cell r="A1119">
            <v>740</v>
          </cell>
          <cell r="AK1119">
            <v>0.5</v>
          </cell>
        </row>
        <row r="1120">
          <cell r="A1120">
            <v>740</v>
          </cell>
          <cell r="AK1120">
            <v>0.5</v>
          </cell>
        </row>
        <row r="1121">
          <cell r="A1121">
            <v>740</v>
          </cell>
          <cell r="AK1121">
            <v>0</v>
          </cell>
        </row>
        <row r="1122">
          <cell r="A1122">
            <v>740</v>
          </cell>
          <cell r="AK1122">
            <v>0</v>
          </cell>
        </row>
        <row r="1123">
          <cell r="A1123">
            <v>740</v>
          </cell>
          <cell r="AK1123">
            <v>0</v>
          </cell>
        </row>
        <row r="1124">
          <cell r="A1124">
            <v>740</v>
          </cell>
          <cell r="AK1124">
            <v>0</v>
          </cell>
        </row>
        <row r="1125">
          <cell r="A1125">
            <v>740</v>
          </cell>
          <cell r="AK1125">
            <v>0</v>
          </cell>
        </row>
        <row r="1126">
          <cell r="A1126">
            <v>740</v>
          </cell>
          <cell r="AK1126">
            <v>0</v>
          </cell>
        </row>
        <row r="1127">
          <cell r="A1127">
            <v>740</v>
          </cell>
          <cell r="AK1127">
            <v>0.5</v>
          </cell>
        </row>
        <row r="1128">
          <cell r="A1128">
            <v>740</v>
          </cell>
          <cell r="AK1128">
            <v>0</v>
          </cell>
        </row>
        <row r="1129">
          <cell r="A1129">
            <v>740</v>
          </cell>
          <cell r="AK1129">
            <v>0</v>
          </cell>
        </row>
        <row r="1130">
          <cell r="A1130">
            <v>740</v>
          </cell>
          <cell r="AK1130">
            <v>0.5</v>
          </cell>
        </row>
        <row r="1131">
          <cell r="A1131">
            <v>740</v>
          </cell>
          <cell r="AK1131">
            <v>0</v>
          </cell>
        </row>
        <row r="1132">
          <cell r="A1132">
            <v>740</v>
          </cell>
          <cell r="AK1132">
            <v>0</v>
          </cell>
        </row>
        <row r="1133">
          <cell r="A1133">
            <v>750</v>
          </cell>
          <cell r="AK1133">
            <v>1</v>
          </cell>
        </row>
        <row r="1134">
          <cell r="A1134">
            <v>750</v>
          </cell>
          <cell r="AK1134">
            <v>1</v>
          </cell>
        </row>
        <row r="1135">
          <cell r="A1135">
            <v>750</v>
          </cell>
          <cell r="AK1135">
            <v>1</v>
          </cell>
        </row>
        <row r="1136">
          <cell r="A1136">
            <v>750</v>
          </cell>
          <cell r="AK1136">
            <v>0</v>
          </cell>
        </row>
        <row r="1137">
          <cell r="A1137">
            <v>750</v>
          </cell>
          <cell r="AK1137">
            <v>0.5</v>
          </cell>
        </row>
        <row r="1138">
          <cell r="A1138">
            <v>750</v>
          </cell>
          <cell r="AK1138">
            <v>1</v>
          </cell>
        </row>
        <row r="1139">
          <cell r="A1139">
            <v>750</v>
          </cell>
          <cell r="AK1139">
            <v>0</v>
          </cell>
        </row>
        <row r="1140">
          <cell r="A1140">
            <v>750</v>
          </cell>
          <cell r="AK1140">
            <v>1</v>
          </cell>
        </row>
        <row r="1141">
          <cell r="A1141">
            <v>750</v>
          </cell>
          <cell r="AK1141">
            <v>1</v>
          </cell>
        </row>
        <row r="1142">
          <cell r="A1142">
            <v>750</v>
          </cell>
          <cell r="AK1142">
            <v>1</v>
          </cell>
        </row>
        <row r="1143">
          <cell r="A1143">
            <v>750</v>
          </cell>
          <cell r="AK1143">
            <v>1</v>
          </cell>
        </row>
        <row r="1144">
          <cell r="A1144">
            <v>750</v>
          </cell>
          <cell r="AK1144">
            <v>0.5</v>
          </cell>
        </row>
        <row r="1145">
          <cell r="A1145">
            <v>750</v>
          </cell>
          <cell r="AK1145">
            <v>0</v>
          </cell>
        </row>
        <row r="1146">
          <cell r="A1146">
            <v>750</v>
          </cell>
          <cell r="AK1146">
            <v>1</v>
          </cell>
        </row>
        <row r="1147">
          <cell r="A1147">
            <v>750</v>
          </cell>
          <cell r="AK1147">
            <v>0.5</v>
          </cell>
        </row>
        <row r="1148">
          <cell r="A1148">
            <v>750</v>
          </cell>
          <cell r="AK1148">
            <v>0</v>
          </cell>
        </row>
        <row r="1149">
          <cell r="A1149">
            <v>750</v>
          </cell>
          <cell r="AK1149">
            <v>1</v>
          </cell>
        </row>
        <row r="1150">
          <cell r="A1150">
            <v>750</v>
          </cell>
          <cell r="AK1150">
            <v>0</v>
          </cell>
        </row>
        <row r="1151">
          <cell r="A1151">
            <v>750</v>
          </cell>
          <cell r="AK1151">
            <v>0.5</v>
          </cell>
        </row>
        <row r="1152">
          <cell r="A1152">
            <v>750</v>
          </cell>
          <cell r="AK1152">
            <v>1</v>
          </cell>
        </row>
        <row r="1153">
          <cell r="A1153">
            <v>750</v>
          </cell>
          <cell r="AK1153">
            <v>1</v>
          </cell>
        </row>
        <row r="1154">
          <cell r="A1154">
            <v>750</v>
          </cell>
          <cell r="AK1154">
            <v>1</v>
          </cell>
        </row>
        <row r="1155">
          <cell r="A1155">
            <v>750</v>
          </cell>
          <cell r="AK1155">
            <v>0</v>
          </cell>
        </row>
        <row r="1156">
          <cell r="A1156">
            <v>750</v>
          </cell>
          <cell r="AK1156">
            <v>1</v>
          </cell>
        </row>
        <row r="1157">
          <cell r="A1157">
            <v>750</v>
          </cell>
          <cell r="AK1157">
            <v>0</v>
          </cell>
        </row>
        <row r="1158">
          <cell r="A1158">
            <v>750</v>
          </cell>
          <cell r="AK1158">
            <v>0</v>
          </cell>
        </row>
        <row r="1159">
          <cell r="A1159">
            <v>750</v>
          </cell>
          <cell r="AK1159">
            <v>0</v>
          </cell>
        </row>
        <row r="1160">
          <cell r="A1160">
            <v>750</v>
          </cell>
          <cell r="AK1160">
            <v>0</v>
          </cell>
        </row>
        <row r="1161">
          <cell r="A1161">
            <v>750</v>
          </cell>
          <cell r="AK1161">
            <v>0</v>
          </cell>
        </row>
        <row r="1162">
          <cell r="A1162">
            <v>750</v>
          </cell>
          <cell r="AK1162">
            <v>1</v>
          </cell>
        </row>
        <row r="1163">
          <cell r="A1163">
            <v>750</v>
          </cell>
          <cell r="AK1163">
            <v>1</v>
          </cell>
        </row>
        <row r="1164">
          <cell r="A1164">
            <v>750</v>
          </cell>
          <cell r="AK1164">
            <v>1</v>
          </cell>
        </row>
        <row r="1165">
          <cell r="A1165">
            <v>750</v>
          </cell>
          <cell r="AK1165">
            <v>1</v>
          </cell>
        </row>
        <row r="1166">
          <cell r="A1166">
            <v>750</v>
          </cell>
          <cell r="AK1166">
            <v>0</v>
          </cell>
        </row>
        <row r="1167">
          <cell r="A1167">
            <v>750</v>
          </cell>
          <cell r="AK1167">
            <v>1</v>
          </cell>
        </row>
        <row r="1168">
          <cell r="A1168">
            <v>750</v>
          </cell>
          <cell r="AK1168">
            <v>0</v>
          </cell>
        </row>
        <row r="1169">
          <cell r="A1169">
            <v>750</v>
          </cell>
          <cell r="AK1169">
            <v>0.5</v>
          </cell>
        </row>
        <row r="1170">
          <cell r="A1170">
            <v>750</v>
          </cell>
          <cell r="AK1170">
            <v>1</v>
          </cell>
        </row>
        <row r="1171">
          <cell r="A1171">
            <v>750</v>
          </cell>
          <cell r="AK1171">
            <v>0</v>
          </cell>
        </row>
        <row r="1172">
          <cell r="A1172">
            <v>750</v>
          </cell>
          <cell r="AK1172">
            <v>1</v>
          </cell>
        </row>
        <row r="1173">
          <cell r="A1173">
            <v>750</v>
          </cell>
          <cell r="AK1173">
            <v>0</v>
          </cell>
        </row>
        <row r="1174">
          <cell r="A1174">
            <v>750</v>
          </cell>
          <cell r="AK1174">
            <v>1</v>
          </cell>
        </row>
        <row r="1175">
          <cell r="A1175">
            <v>750</v>
          </cell>
          <cell r="AK1175">
            <v>1</v>
          </cell>
        </row>
        <row r="1176">
          <cell r="A1176">
            <v>750</v>
          </cell>
          <cell r="AK1176">
            <v>1</v>
          </cell>
        </row>
        <row r="1177">
          <cell r="A1177">
            <v>750</v>
          </cell>
          <cell r="AK1177">
            <v>1</v>
          </cell>
        </row>
        <row r="1178">
          <cell r="A1178">
            <v>750</v>
          </cell>
          <cell r="AK1178">
            <v>0</v>
          </cell>
        </row>
        <row r="1179">
          <cell r="A1179">
            <v>751</v>
          </cell>
          <cell r="AK1179">
            <v>0</v>
          </cell>
        </row>
        <row r="1180">
          <cell r="A1180">
            <v>751</v>
          </cell>
          <cell r="AK1180">
            <v>1</v>
          </cell>
        </row>
        <row r="1181">
          <cell r="A1181">
            <v>751</v>
          </cell>
          <cell r="AK1181">
            <v>0.5</v>
          </cell>
        </row>
        <row r="1182">
          <cell r="A1182">
            <v>751</v>
          </cell>
          <cell r="AK1182">
            <v>1</v>
          </cell>
        </row>
        <row r="1183">
          <cell r="A1183">
            <v>751</v>
          </cell>
          <cell r="AK1183">
            <v>1</v>
          </cell>
        </row>
        <row r="1184">
          <cell r="A1184">
            <v>751</v>
          </cell>
          <cell r="AK1184">
            <v>0.5</v>
          </cell>
        </row>
        <row r="1185">
          <cell r="A1185">
            <v>751</v>
          </cell>
          <cell r="AK1185">
            <v>1</v>
          </cell>
        </row>
        <row r="1186">
          <cell r="A1186">
            <v>751</v>
          </cell>
          <cell r="AK1186">
            <v>0.5</v>
          </cell>
        </row>
        <row r="1187">
          <cell r="A1187">
            <v>751</v>
          </cell>
          <cell r="AK1187">
            <v>1</v>
          </cell>
        </row>
        <row r="1188">
          <cell r="A1188">
            <v>751</v>
          </cell>
          <cell r="AK1188">
            <v>1</v>
          </cell>
        </row>
        <row r="1189">
          <cell r="A1189">
            <v>751</v>
          </cell>
          <cell r="AK1189">
            <v>0.5</v>
          </cell>
        </row>
        <row r="1190">
          <cell r="A1190">
            <v>751</v>
          </cell>
          <cell r="AK1190">
            <v>1</v>
          </cell>
        </row>
        <row r="1191">
          <cell r="A1191">
            <v>760</v>
          </cell>
          <cell r="AK1191">
            <v>0.5</v>
          </cell>
        </row>
        <row r="1192">
          <cell r="A1192">
            <v>760</v>
          </cell>
          <cell r="AK1192">
            <v>0</v>
          </cell>
        </row>
        <row r="1193">
          <cell r="A1193">
            <v>760</v>
          </cell>
          <cell r="AK1193">
            <v>0</v>
          </cell>
        </row>
        <row r="1194">
          <cell r="A1194">
            <v>760</v>
          </cell>
          <cell r="AK1194">
            <v>0</v>
          </cell>
        </row>
        <row r="1195">
          <cell r="A1195">
            <v>760</v>
          </cell>
          <cell r="AK1195">
            <v>0</v>
          </cell>
        </row>
        <row r="1196">
          <cell r="A1196">
            <v>760</v>
          </cell>
          <cell r="AK1196">
            <v>0</v>
          </cell>
        </row>
        <row r="1197">
          <cell r="A1197">
            <v>760</v>
          </cell>
          <cell r="AK1197">
            <v>0</v>
          </cell>
        </row>
        <row r="1198">
          <cell r="A1198">
            <v>761</v>
          </cell>
          <cell r="AK1198">
            <v>0.5</v>
          </cell>
        </row>
        <row r="1199">
          <cell r="A1199">
            <v>761</v>
          </cell>
          <cell r="AK1199">
            <v>0</v>
          </cell>
        </row>
        <row r="1200">
          <cell r="A1200">
            <v>761</v>
          </cell>
          <cell r="AK1200">
            <v>0</v>
          </cell>
        </row>
        <row r="1201">
          <cell r="A1201">
            <v>770</v>
          </cell>
          <cell r="AK1201">
            <v>1</v>
          </cell>
        </row>
        <row r="1202">
          <cell r="A1202">
            <v>770</v>
          </cell>
          <cell r="AK1202">
            <v>1</v>
          </cell>
        </row>
        <row r="1203">
          <cell r="A1203">
            <v>770</v>
          </cell>
          <cell r="AK1203">
            <v>0</v>
          </cell>
        </row>
        <row r="1204">
          <cell r="A1204">
            <v>780</v>
          </cell>
          <cell r="AK1204">
            <v>0</v>
          </cell>
        </row>
        <row r="1205">
          <cell r="A1205">
            <v>780</v>
          </cell>
          <cell r="AK1205">
            <v>0.5</v>
          </cell>
        </row>
        <row r="1206">
          <cell r="A1206">
            <v>780</v>
          </cell>
          <cell r="AK1206">
            <v>0.5</v>
          </cell>
        </row>
        <row r="1207">
          <cell r="A1207">
            <v>780</v>
          </cell>
          <cell r="AK1207">
            <v>0.5</v>
          </cell>
        </row>
        <row r="1208">
          <cell r="A1208">
            <v>780</v>
          </cell>
          <cell r="AK1208">
            <v>0</v>
          </cell>
        </row>
        <row r="1209">
          <cell r="A1209">
            <v>780</v>
          </cell>
          <cell r="AK1209">
            <v>0</v>
          </cell>
        </row>
        <row r="1210">
          <cell r="A1210">
            <v>780</v>
          </cell>
          <cell r="AK1210">
            <v>0</v>
          </cell>
        </row>
        <row r="1211">
          <cell r="A1211">
            <v>780</v>
          </cell>
          <cell r="AK1211">
            <v>0</v>
          </cell>
        </row>
        <row r="1212">
          <cell r="A1212">
            <v>780</v>
          </cell>
          <cell r="AK1212">
            <v>0.5</v>
          </cell>
        </row>
        <row r="1213">
          <cell r="A1213">
            <v>780</v>
          </cell>
          <cell r="AK1213">
            <v>0</v>
          </cell>
        </row>
        <row r="1214">
          <cell r="A1214">
            <v>780</v>
          </cell>
          <cell r="AK1214">
            <v>1</v>
          </cell>
        </row>
        <row r="1215">
          <cell r="A1215">
            <v>780</v>
          </cell>
          <cell r="AK1215">
            <v>0</v>
          </cell>
        </row>
        <row r="1216">
          <cell r="A1216">
            <v>780</v>
          </cell>
          <cell r="AK1216">
            <v>0.5</v>
          </cell>
        </row>
        <row r="1217">
          <cell r="A1217">
            <v>780</v>
          </cell>
          <cell r="AK1217">
            <v>1</v>
          </cell>
        </row>
        <row r="1218">
          <cell r="A1218">
            <v>780</v>
          </cell>
          <cell r="AK1218">
            <v>0.5</v>
          </cell>
        </row>
        <row r="1219">
          <cell r="A1219">
            <v>780</v>
          </cell>
          <cell r="AK1219">
            <v>0</v>
          </cell>
        </row>
        <row r="1220">
          <cell r="A1220">
            <v>780</v>
          </cell>
          <cell r="AK1220">
            <v>0</v>
          </cell>
        </row>
        <row r="1221">
          <cell r="A1221">
            <v>780</v>
          </cell>
          <cell r="AK1221">
            <v>0</v>
          </cell>
        </row>
        <row r="1222">
          <cell r="A1222">
            <v>780</v>
          </cell>
          <cell r="AK1222">
            <v>0</v>
          </cell>
        </row>
        <row r="1223">
          <cell r="A1223">
            <v>780</v>
          </cell>
          <cell r="AK1223">
            <v>1</v>
          </cell>
        </row>
        <row r="1224">
          <cell r="A1224">
            <v>780</v>
          </cell>
          <cell r="AK1224">
            <v>1</v>
          </cell>
        </row>
        <row r="1225">
          <cell r="A1225">
            <v>780</v>
          </cell>
          <cell r="AK1225">
            <v>1</v>
          </cell>
        </row>
        <row r="1226">
          <cell r="A1226">
            <v>780</v>
          </cell>
          <cell r="AK1226">
            <v>0.5</v>
          </cell>
        </row>
        <row r="1227">
          <cell r="A1227">
            <v>780</v>
          </cell>
          <cell r="AK1227">
            <v>0.5</v>
          </cell>
        </row>
        <row r="1228">
          <cell r="A1228">
            <v>780</v>
          </cell>
          <cell r="AK1228">
            <v>0.5</v>
          </cell>
        </row>
        <row r="1229">
          <cell r="A1229">
            <v>780</v>
          </cell>
          <cell r="AK1229">
            <v>0</v>
          </cell>
        </row>
        <row r="1230">
          <cell r="A1230">
            <v>780</v>
          </cell>
          <cell r="AK1230">
            <v>0</v>
          </cell>
        </row>
        <row r="1231">
          <cell r="A1231">
            <v>780</v>
          </cell>
          <cell r="AK1231">
            <v>0</v>
          </cell>
        </row>
        <row r="1232">
          <cell r="A1232">
            <v>792</v>
          </cell>
          <cell r="AK1232">
            <v>0.5</v>
          </cell>
        </row>
        <row r="1233">
          <cell r="A1233">
            <v>792</v>
          </cell>
          <cell r="AK1233">
            <v>0</v>
          </cell>
        </row>
        <row r="1234">
          <cell r="A1234">
            <v>792</v>
          </cell>
          <cell r="AK1234">
            <v>1</v>
          </cell>
        </row>
        <row r="1235">
          <cell r="A1235">
            <v>792</v>
          </cell>
          <cell r="AK1235">
            <v>0</v>
          </cell>
        </row>
        <row r="1236">
          <cell r="A1236">
            <v>792</v>
          </cell>
          <cell r="AK1236">
            <v>0</v>
          </cell>
        </row>
        <row r="1237">
          <cell r="A1237">
            <v>792</v>
          </cell>
          <cell r="AK1237">
            <v>0.5</v>
          </cell>
        </row>
        <row r="1238">
          <cell r="A1238">
            <v>792</v>
          </cell>
          <cell r="AK1238">
            <v>0.5</v>
          </cell>
        </row>
        <row r="1239">
          <cell r="A1239">
            <v>792</v>
          </cell>
          <cell r="AK1239">
            <v>1</v>
          </cell>
        </row>
        <row r="1240">
          <cell r="A1240">
            <v>792</v>
          </cell>
          <cell r="AK1240">
            <v>0</v>
          </cell>
        </row>
        <row r="1241">
          <cell r="A1241">
            <v>792</v>
          </cell>
          <cell r="AK1241">
            <v>0</v>
          </cell>
        </row>
        <row r="1242">
          <cell r="A1242">
            <v>792</v>
          </cell>
          <cell r="AK1242">
            <v>1</v>
          </cell>
        </row>
        <row r="1243">
          <cell r="A1243">
            <v>792</v>
          </cell>
          <cell r="AK1243">
            <v>0.5</v>
          </cell>
        </row>
        <row r="1244">
          <cell r="A1244">
            <v>792</v>
          </cell>
          <cell r="AK1244">
            <v>0</v>
          </cell>
        </row>
        <row r="1245">
          <cell r="A1245">
            <v>792</v>
          </cell>
          <cell r="AK1245">
            <v>1</v>
          </cell>
        </row>
        <row r="1246">
          <cell r="A1246">
            <v>792</v>
          </cell>
          <cell r="AK1246">
            <v>0</v>
          </cell>
        </row>
        <row r="1247">
          <cell r="A1247">
            <v>792</v>
          </cell>
          <cell r="AK1247">
            <v>0</v>
          </cell>
        </row>
        <row r="1248">
          <cell r="A1248">
            <v>792</v>
          </cell>
          <cell r="AK1248">
            <v>1</v>
          </cell>
        </row>
        <row r="1249">
          <cell r="A1249">
            <v>792</v>
          </cell>
          <cell r="AK1249">
            <v>1</v>
          </cell>
        </row>
        <row r="1250">
          <cell r="A1250">
            <v>792</v>
          </cell>
          <cell r="AK1250">
            <v>1</v>
          </cell>
        </row>
        <row r="1251">
          <cell r="A1251">
            <v>792</v>
          </cell>
          <cell r="AK1251">
            <v>0</v>
          </cell>
        </row>
        <row r="1252">
          <cell r="A1252">
            <v>792</v>
          </cell>
          <cell r="AK1252">
            <v>1</v>
          </cell>
        </row>
        <row r="1253">
          <cell r="A1253">
            <v>792</v>
          </cell>
          <cell r="AK1253">
            <v>0</v>
          </cell>
        </row>
        <row r="1254">
          <cell r="A1254">
            <v>792</v>
          </cell>
          <cell r="AK1254">
            <v>0</v>
          </cell>
        </row>
        <row r="1255">
          <cell r="A1255">
            <v>792</v>
          </cell>
          <cell r="AK1255">
            <v>1</v>
          </cell>
        </row>
        <row r="1256">
          <cell r="A1256">
            <v>792</v>
          </cell>
          <cell r="AK1256">
            <v>0</v>
          </cell>
        </row>
        <row r="1257">
          <cell r="A1257">
            <v>792</v>
          </cell>
          <cell r="AK1257">
            <v>0</v>
          </cell>
        </row>
        <row r="1258">
          <cell r="A1258">
            <v>792</v>
          </cell>
          <cell r="AK1258">
            <v>0.5</v>
          </cell>
        </row>
        <row r="1259">
          <cell r="A1259">
            <v>792</v>
          </cell>
          <cell r="AK1259">
            <v>0.5</v>
          </cell>
        </row>
        <row r="1260">
          <cell r="A1260">
            <v>792</v>
          </cell>
          <cell r="AK1260">
            <v>1</v>
          </cell>
        </row>
        <row r="1261">
          <cell r="A1261">
            <v>792</v>
          </cell>
          <cell r="AK1261">
            <v>0</v>
          </cell>
        </row>
        <row r="1262">
          <cell r="A1262">
            <v>792</v>
          </cell>
          <cell r="AK1262">
            <v>0</v>
          </cell>
        </row>
        <row r="1263">
          <cell r="A1263">
            <v>792</v>
          </cell>
          <cell r="AK1263">
            <v>0.5</v>
          </cell>
        </row>
        <row r="1264">
          <cell r="A1264">
            <v>792</v>
          </cell>
          <cell r="AK1264">
            <v>0</v>
          </cell>
        </row>
        <row r="1265">
          <cell r="A1265">
            <v>792</v>
          </cell>
          <cell r="AK1265">
            <v>0</v>
          </cell>
        </row>
        <row r="1266">
          <cell r="A1266">
            <v>792</v>
          </cell>
          <cell r="AK1266">
            <v>0</v>
          </cell>
        </row>
        <row r="1267">
          <cell r="A1267">
            <v>792</v>
          </cell>
          <cell r="AK1267">
            <v>0</v>
          </cell>
        </row>
        <row r="1268">
          <cell r="A1268">
            <v>792</v>
          </cell>
          <cell r="AK1268">
            <v>0</v>
          </cell>
        </row>
        <row r="1269">
          <cell r="A1269">
            <v>792</v>
          </cell>
          <cell r="AK1269">
            <v>0.5</v>
          </cell>
        </row>
        <row r="1270">
          <cell r="A1270">
            <v>792</v>
          </cell>
          <cell r="AK1270">
            <v>0</v>
          </cell>
        </row>
        <row r="1271">
          <cell r="A1271">
            <v>792</v>
          </cell>
          <cell r="AK1271">
            <v>1</v>
          </cell>
        </row>
        <row r="1272">
          <cell r="A1272">
            <v>792</v>
          </cell>
          <cell r="AK1272">
            <v>1</v>
          </cell>
        </row>
        <row r="1273">
          <cell r="A1273">
            <v>792</v>
          </cell>
          <cell r="AK1273">
            <v>1</v>
          </cell>
        </row>
        <row r="1274">
          <cell r="A1274">
            <v>792</v>
          </cell>
          <cell r="AK1274">
            <v>1</v>
          </cell>
        </row>
        <row r="1275">
          <cell r="A1275">
            <v>792</v>
          </cell>
          <cell r="AK1275">
            <v>0</v>
          </cell>
        </row>
        <row r="1276">
          <cell r="A1276">
            <v>792</v>
          </cell>
          <cell r="AK1276">
            <v>0</v>
          </cell>
        </row>
        <row r="1277">
          <cell r="A1277">
            <v>792</v>
          </cell>
          <cell r="AK1277">
            <v>0.5</v>
          </cell>
        </row>
        <row r="1278">
          <cell r="A1278">
            <v>792</v>
          </cell>
          <cell r="AK1278">
            <v>0.5</v>
          </cell>
        </row>
        <row r="1279">
          <cell r="A1279">
            <v>792</v>
          </cell>
          <cell r="AK1279">
            <v>0.5</v>
          </cell>
        </row>
        <row r="1280">
          <cell r="A1280">
            <v>792</v>
          </cell>
          <cell r="AK1280">
            <v>0</v>
          </cell>
        </row>
        <row r="1281">
          <cell r="A1281">
            <v>792</v>
          </cell>
          <cell r="AK1281">
            <v>0</v>
          </cell>
        </row>
        <row r="1282">
          <cell r="A1282">
            <v>792</v>
          </cell>
          <cell r="AK1282">
            <v>0</v>
          </cell>
        </row>
        <row r="1283">
          <cell r="A1283">
            <v>792</v>
          </cell>
          <cell r="AK1283">
            <v>0</v>
          </cell>
        </row>
        <row r="1284">
          <cell r="A1284">
            <v>792</v>
          </cell>
          <cell r="AK1284">
            <v>0</v>
          </cell>
        </row>
        <row r="1285">
          <cell r="A1285">
            <v>792</v>
          </cell>
          <cell r="AK1285">
            <v>0.5</v>
          </cell>
        </row>
        <row r="1286">
          <cell r="A1286">
            <v>792</v>
          </cell>
          <cell r="AK1286">
            <v>0</v>
          </cell>
        </row>
        <row r="1287">
          <cell r="A1287">
            <v>792</v>
          </cell>
          <cell r="AK1287">
            <v>0</v>
          </cell>
        </row>
        <row r="1288">
          <cell r="A1288">
            <v>792</v>
          </cell>
          <cell r="AK1288">
            <v>0.5</v>
          </cell>
        </row>
        <row r="1289">
          <cell r="A1289">
            <v>792</v>
          </cell>
          <cell r="AK1289">
            <v>0.5</v>
          </cell>
        </row>
        <row r="1290">
          <cell r="A1290">
            <v>792</v>
          </cell>
          <cell r="AK1290">
            <v>0.5</v>
          </cell>
        </row>
        <row r="1291">
          <cell r="A1291">
            <v>792</v>
          </cell>
          <cell r="AK1291">
            <v>0.5</v>
          </cell>
        </row>
        <row r="1292">
          <cell r="A1292">
            <v>792</v>
          </cell>
          <cell r="AK1292">
            <v>0</v>
          </cell>
        </row>
        <row r="1293">
          <cell r="A1293">
            <v>792</v>
          </cell>
          <cell r="AK1293">
            <v>0</v>
          </cell>
        </row>
        <row r="1294">
          <cell r="A1294">
            <v>792</v>
          </cell>
          <cell r="AK1294">
            <v>0</v>
          </cell>
        </row>
        <row r="1295">
          <cell r="A1295">
            <v>792</v>
          </cell>
          <cell r="AK1295">
            <v>1</v>
          </cell>
        </row>
        <row r="1296">
          <cell r="A1296">
            <v>792</v>
          </cell>
          <cell r="AK1296">
            <v>0</v>
          </cell>
        </row>
        <row r="1297">
          <cell r="A1297">
            <v>792</v>
          </cell>
          <cell r="AK1297">
            <v>0.5</v>
          </cell>
        </row>
        <row r="1298">
          <cell r="A1298">
            <v>792</v>
          </cell>
          <cell r="AK1298">
            <v>1</v>
          </cell>
        </row>
        <row r="1299">
          <cell r="A1299">
            <v>792</v>
          </cell>
          <cell r="AK1299">
            <v>0</v>
          </cell>
        </row>
        <row r="1300">
          <cell r="A1300">
            <v>792</v>
          </cell>
          <cell r="AK1300">
            <v>0</v>
          </cell>
        </row>
        <row r="1301">
          <cell r="A1301">
            <v>792</v>
          </cell>
          <cell r="AK1301">
            <v>0</v>
          </cell>
        </row>
        <row r="1302">
          <cell r="A1302">
            <v>792</v>
          </cell>
          <cell r="AK1302">
            <v>0.5</v>
          </cell>
        </row>
        <row r="1303">
          <cell r="A1303">
            <v>792</v>
          </cell>
          <cell r="AK1303">
            <v>0</v>
          </cell>
        </row>
        <row r="1304">
          <cell r="A1304">
            <v>792</v>
          </cell>
          <cell r="AK1304">
            <v>1</v>
          </cell>
        </row>
        <row r="1305">
          <cell r="A1305">
            <v>792</v>
          </cell>
          <cell r="AK1305">
            <v>1</v>
          </cell>
        </row>
        <row r="1306">
          <cell r="A1306">
            <v>792</v>
          </cell>
          <cell r="AK1306">
            <v>0</v>
          </cell>
        </row>
        <row r="1307">
          <cell r="A1307">
            <v>792</v>
          </cell>
          <cell r="AK1307">
            <v>1</v>
          </cell>
        </row>
        <row r="1308">
          <cell r="A1308">
            <v>792</v>
          </cell>
          <cell r="AK1308">
            <v>0</v>
          </cell>
        </row>
        <row r="1309">
          <cell r="A1309">
            <v>792</v>
          </cell>
          <cell r="AK1309">
            <v>0.5</v>
          </cell>
        </row>
        <row r="1310">
          <cell r="A1310">
            <v>792</v>
          </cell>
          <cell r="AK1310">
            <v>0</v>
          </cell>
        </row>
        <row r="1311">
          <cell r="A1311">
            <v>792</v>
          </cell>
          <cell r="AK1311">
            <v>0.5</v>
          </cell>
        </row>
        <row r="1312">
          <cell r="A1312">
            <v>792</v>
          </cell>
          <cell r="AK1312">
            <v>0.5</v>
          </cell>
        </row>
        <row r="1313">
          <cell r="A1313">
            <v>792</v>
          </cell>
          <cell r="AK1313">
            <v>0.5</v>
          </cell>
        </row>
        <row r="1314">
          <cell r="A1314">
            <v>792</v>
          </cell>
          <cell r="AK1314">
            <v>0.5</v>
          </cell>
        </row>
        <row r="1315">
          <cell r="A1315">
            <v>792</v>
          </cell>
          <cell r="AK1315">
            <v>0</v>
          </cell>
        </row>
        <row r="1316">
          <cell r="A1316">
            <v>792</v>
          </cell>
          <cell r="AK1316">
            <v>0</v>
          </cell>
        </row>
        <row r="1317">
          <cell r="A1317">
            <v>792</v>
          </cell>
          <cell r="AK1317">
            <v>0.5</v>
          </cell>
        </row>
        <row r="1318">
          <cell r="A1318">
            <v>792</v>
          </cell>
          <cell r="AK1318">
            <v>0</v>
          </cell>
        </row>
        <row r="1319">
          <cell r="A1319">
            <v>792</v>
          </cell>
          <cell r="AK1319">
            <v>0.5</v>
          </cell>
        </row>
        <row r="1320">
          <cell r="A1320">
            <v>792</v>
          </cell>
          <cell r="AK1320">
            <v>0.5</v>
          </cell>
        </row>
        <row r="1321">
          <cell r="A1321">
            <v>792</v>
          </cell>
          <cell r="AK1321">
            <v>0</v>
          </cell>
        </row>
        <row r="1322">
          <cell r="A1322">
            <v>792</v>
          </cell>
          <cell r="AK1322">
            <v>0</v>
          </cell>
        </row>
        <row r="1323">
          <cell r="A1323">
            <v>792</v>
          </cell>
          <cell r="AK1323">
            <v>0</v>
          </cell>
        </row>
        <row r="1324">
          <cell r="A1324">
            <v>792</v>
          </cell>
          <cell r="AK1324">
            <v>0</v>
          </cell>
        </row>
        <row r="1325">
          <cell r="A1325">
            <v>792</v>
          </cell>
          <cell r="AK1325">
            <v>0</v>
          </cell>
        </row>
        <row r="1326">
          <cell r="A1326">
            <v>792</v>
          </cell>
          <cell r="AK1326">
            <v>0</v>
          </cell>
        </row>
        <row r="1327">
          <cell r="A1327">
            <v>792</v>
          </cell>
          <cell r="AK1327">
            <v>0.5</v>
          </cell>
        </row>
        <row r="1328">
          <cell r="A1328">
            <v>792</v>
          </cell>
          <cell r="AK1328">
            <v>0.5</v>
          </cell>
        </row>
        <row r="1329">
          <cell r="A1329">
            <v>792</v>
          </cell>
          <cell r="AK1329">
            <v>0</v>
          </cell>
        </row>
        <row r="1330">
          <cell r="A1330">
            <v>792</v>
          </cell>
          <cell r="AK1330">
            <v>0</v>
          </cell>
        </row>
        <row r="1331">
          <cell r="A1331">
            <v>792</v>
          </cell>
          <cell r="AK1331">
            <v>0</v>
          </cell>
        </row>
        <row r="1332">
          <cell r="A1332">
            <v>792</v>
          </cell>
          <cell r="AK1332">
            <v>0</v>
          </cell>
        </row>
        <row r="1333">
          <cell r="A1333">
            <v>792</v>
          </cell>
          <cell r="AK1333">
            <v>0</v>
          </cell>
        </row>
        <row r="1334">
          <cell r="A1334">
            <v>792</v>
          </cell>
          <cell r="AK1334">
            <v>0.5</v>
          </cell>
        </row>
        <row r="1335">
          <cell r="A1335">
            <v>792</v>
          </cell>
          <cell r="AK1335">
            <v>0</v>
          </cell>
        </row>
        <row r="1336">
          <cell r="A1336">
            <v>792</v>
          </cell>
          <cell r="AK1336">
            <v>1</v>
          </cell>
        </row>
        <row r="1337">
          <cell r="A1337">
            <v>792</v>
          </cell>
          <cell r="AK1337">
            <v>0</v>
          </cell>
        </row>
        <row r="1338">
          <cell r="A1338">
            <v>792</v>
          </cell>
          <cell r="AK1338">
            <v>1</v>
          </cell>
        </row>
        <row r="1339">
          <cell r="A1339">
            <v>792</v>
          </cell>
          <cell r="AK1339">
            <v>0</v>
          </cell>
        </row>
        <row r="1340">
          <cell r="A1340">
            <v>792</v>
          </cell>
          <cell r="AK1340">
            <v>0.5</v>
          </cell>
        </row>
        <row r="1341">
          <cell r="A1341">
            <v>792</v>
          </cell>
          <cell r="AK1341">
            <v>0.5</v>
          </cell>
        </row>
        <row r="1342">
          <cell r="A1342">
            <v>792</v>
          </cell>
          <cell r="AK1342">
            <v>1</v>
          </cell>
        </row>
        <row r="1343">
          <cell r="A1343">
            <v>792</v>
          </cell>
          <cell r="AK1343">
            <v>0</v>
          </cell>
        </row>
        <row r="1344">
          <cell r="A1344">
            <v>792</v>
          </cell>
          <cell r="AK1344">
            <v>0</v>
          </cell>
        </row>
        <row r="1345">
          <cell r="A1345">
            <v>792</v>
          </cell>
          <cell r="AK1345">
            <v>0.5</v>
          </cell>
        </row>
        <row r="1346">
          <cell r="A1346">
            <v>792</v>
          </cell>
          <cell r="AK1346">
            <v>0</v>
          </cell>
        </row>
        <row r="1347">
          <cell r="A1347">
            <v>792</v>
          </cell>
          <cell r="AK1347">
            <v>0</v>
          </cell>
        </row>
        <row r="1348">
          <cell r="A1348">
            <v>792</v>
          </cell>
          <cell r="AK1348">
            <v>0.5</v>
          </cell>
        </row>
        <row r="1349">
          <cell r="A1349">
            <v>792</v>
          </cell>
          <cell r="AK1349">
            <v>0</v>
          </cell>
        </row>
        <row r="1350">
          <cell r="A1350">
            <v>792</v>
          </cell>
          <cell r="AK1350">
            <v>0.5</v>
          </cell>
        </row>
        <row r="1351">
          <cell r="A1351">
            <v>792</v>
          </cell>
          <cell r="AK1351">
            <v>1</v>
          </cell>
        </row>
        <row r="1352">
          <cell r="A1352">
            <v>792</v>
          </cell>
          <cell r="AK1352">
            <v>0</v>
          </cell>
        </row>
        <row r="1353">
          <cell r="A1353">
            <v>792</v>
          </cell>
          <cell r="AK1353">
            <v>1</v>
          </cell>
        </row>
        <row r="1354">
          <cell r="A1354">
            <v>792</v>
          </cell>
          <cell r="AK1354">
            <v>1</v>
          </cell>
        </row>
        <row r="1355">
          <cell r="A1355">
            <v>792</v>
          </cell>
          <cell r="AK1355">
            <v>0.5</v>
          </cell>
        </row>
        <row r="1356">
          <cell r="A1356">
            <v>792</v>
          </cell>
          <cell r="AK1356">
            <v>0.5</v>
          </cell>
        </row>
        <row r="1357">
          <cell r="A1357">
            <v>792</v>
          </cell>
          <cell r="AK1357">
            <v>0</v>
          </cell>
        </row>
        <row r="1358">
          <cell r="A1358">
            <v>792</v>
          </cell>
          <cell r="AK1358">
            <v>0</v>
          </cell>
        </row>
        <row r="1359">
          <cell r="A1359">
            <v>792</v>
          </cell>
          <cell r="AK1359">
            <v>1</v>
          </cell>
        </row>
        <row r="1360">
          <cell r="A1360">
            <v>792</v>
          </cell>
          <cell r="AK1360">
            <v>1</v>
          </cell>
        </row>
        <row r="1361">
          <cell r="A1361">
            <v>792</v>
          </cell>
          <cell r="AK1361">
            <v>0</v>
          </cell>
        </row>
        <row r="1362">
          <cell r="A1362">
            <v>792</v>
          </cell>
          <cell r="AK1362">
            <v>0</v>
          </cell>
        </row>
        <row r="1363">
          <cell r="A1363">
            <v>792</v>
          </cell>
          <cell r="AK1363">
            <v>0</v>
          </cell>
        </row>
        <row r="1364">
          <cell r="A1364">
            <v>792</v>
          </cell>
          <cell r="AK1364">
            <v>1</v>
          </cell>
        </row>
        <row r="1365">
          <cell r="A1365">
            <v>792</v>
          </cell>
          <cell r="AK1365">
            <v>1</v>
          </cell>
        </row>
        <row r="1366">
          <cell r="A1366">
            <v>792</v>
          </cell>
          <cell r="AK1366">
            <v>0</v>
          </cell>
        </row>
        <row r="1367">
          <cell r="A1367">
            <v>792</v>
          </cell>
          <cell r="AK1367">
            <v>0</v>
          </cell>
        </row>
        <row r="1368">
          <cell r="A1368">
            <v>792</v>
          </cell>
          <cell r="AK1368">
            <v>1</v>
          </cell>
        </row>
        <row r="1369">
          <cell r="A1369">
            <v>792</v>
          </cell>
          <cell r="AK1369">
            <v>0</v>
          </cell>
        </row>
        <row r="1370">
          <cell r="A1370">
            <v>792</v>
          </cell>
          <cell r="AK1370">
            <v>1</v>
          </cell>
        </row>
        <row r="1371">
          <cell r="A1371">
            <v>792</v>
          </cell>
          <cell r="AK1371">
            <v>0.5</v>
          </cell>
        </row>
        <row r="1372">
          <cell r="A1372">
            <v>792</v>
          </cell>
          <cell r="AK1372">
            <v>0</v>
          </cell>
        </row>
        <row r="1373">
          <cell r="A1373">
            <v>792</v>
          </cell>
          <cell r="AK1373">
            <v>0.5</v>
          </cell>
        </row>
        <row r="1374">
          <cell r="A1374">
            <v>792</v>
          </cell>
          <cell r="AK1374">
            <v>0.5</v>
          </cell>
        </row>
        <row r="1375">
          <cell r="A1375">
            <v>792</v>
          </cell>
          <cell r="AK1375">
            <v>0.5</v>
          </cell>
        </row>
        <row r="1376">
          <cell r="A1376">
            <v>792</v>
          </cell>
          <cell r="AK1376">
            <v>0</v>
          </cell>
        </row>
        <row r="1377">
          <cell r="A1377">
            <v>792</v>
          </cell>
          <cell r="AK1377">
            <v>0</v>
          </cell>
        </row>
        <row r="1378">
          <cell r="A1378">
            <v>792</v>
          </cell>
          <cell r="AK1378">
            <v>0</v>
          </cell>
        </row>
        <row r="1379">
          <cell r="A1379">
            <v>792</v>
          </cell>
          <cell r="AK1379">
            <v>0.5</v>
          </cell>
        </row>
        <row r="1380">
          <cell r="A1380">
            <v>792</v>
          </cell>
          <cell r="AK1380">
            <v>0</v>
          </cell>
        </row>
        <row r="1381">
          <cell r="A1381">
            <v>792</v>
          </cell>
          <cell r="AK1381">
            <v>1</v>
          </cell>
        </row>
        <row r="1382">
          <cell r="A1382">
            <v>792</v>
          </cell>
          <cell r="AK1382">
            <v>0</v>
          </cell>
        </row>
        <row r="1383">
          <cell r="A1383">
            <v>792</v>
          </cell>
          <cell r="AK1383">
            <v>0</v>
          </cell>
        </row>
        <row r="1384">
          <cell r="A1384">
            <v>792</v>
          </cell>
          <cell r="AK1384">
            <v>0</v>
          </cell>
        </row>
        <row r="1385">
          <cell r="A1385">
            <v>792</v>
          </cell>
          <cell r="AK1385">
            <v>0</v>
          </cell>
        </row>
        <row r="1386">
          <cell r="A1386">
            <v>792</v>
          </cell>
          <cell r="AK1386">
            <v>0</v>
          </cell>
        </row>
        <row r="1387">
          <cell r="A1387">
            <v>792</v>
          </cell>
          <cell r="AK1387">
            <v>0</v>
          </cell>
        </row>
        <row r="1388">
          <cell r="A1388">
            <v>792</v>
          </cell>
          <cell r="AK1388">
            <v>0</v>
          </cell>
        </row>
        <row r="1389">
          <cell r="A1389">
            <v>792</v>
          </cell>
          <cell r="AK1389">
            <v>0</v>
          </cell>
        </row>
        <row r="1390">
          <cell r="A1390">
            <v>792</v>
          </cell>
          <cell r="AK1390">
            <v>0</v>
          </cell>
        </row>
        <row r="1391">
          <cell r="A1391">
            <v>792</v>
          </cell>
          <cell r="AK1391">
            <v>0</v>
          </cell>
        </row>
        <row r="1392">
          <cell r="A1392">
            <v>792</v>
          </cell>
          <cell r="AK1392">
            <v>0</v>
          </cell>
        </row>
        <row r="1393">
          <cell r="A1393">
            <v>792</v>
          </cell>
          <cell r="AK1393">
            <v>0</v>
          </cell>
        </row>
        <row r="1394">
          <cell r="A1394">
            <v>792</v>
          </cell>
          <cell r="AK1394">
            <v>0</v>
          </cell>
        </row>
        <row r="1395">
          <cell r="A1395">
            <v>792</v>
          </cell>
          <cell r="AK1395">
            <v>0</v>
          </cell>
        </row>
        <row r="1396">
          <cell r="A1396">
            <v>792</v>
          </cell>
          <cell r="AK1396">
            <v>0</v>
          </cell>
        </row>
        <row r="1397">
          <cell r="A1397">
            <v>792</v>
          </cell>
          <cell r="AK1397">
            <v>0</v>
          </cell>
        </row>
        <row r="1398">
          <cell r="A1398">
            <v>792</v>
          </cell>
          <cell r="AK1398">
            <v>0</v>
          </cell>
        </row>
        <row r="1399">
          <cell r="A1399">
            <v>792</v>
          </cell>
          <cell r="AK1399">
            <v>0</v>
          </cell>
        </row>
        <row r="1400">
          <cell r="A1400">
            <v>792</v>
          </cell>
          <cell r="AK1400">
            <v>0</v>
          </cell>
        </row>
        <row r="1401">
          <cell r="A1401">
            <v>792</v>
          </cell>
          <cell r="AK1401">
            <v>0</v>
          </cell>
        </row>
        <row r="1402">
          <cell r="A1402">
            <v>792</v>
          </cell>
          <cell r="AK1402">
            <v>0</v>
          </cell>
        </row>
        <row r="1403">
          <cell r="A1403">
            <v>792</v>
          </cell>
          <cell r="AK1403">
            <v>0</v>
          </cell>
        </row>
        <row r="1404">
          <cell r="A1404">
            <v>792</v>
          </cell>
          <cell r="AK1404">
            <v>0</v>
          </cell>
        </row>
        <row r="1405">
          <cell r="A1405">
            <v>792</v>
          </cell>
          <cell r="AK1405">
            <v>0.5</v>
          </cell>
        </row>
        <row r="1406">
          <cell r="A1406">
            <v>792</v>
          </cell>
          <cell r="AK1406">
            <v>0</v>
          </cell>
        </row>
        <row r="1407">
          <cell r="A1407">
            <v>792</v>
          </cell>
          <cell r="AK1407">
            <v>0</v>
          </cell>
        </row>
        <row r="1408">
          <cell r="A1408">
            <v>792</v>
          </cell>
          <cell r="AK1408">
            <v>0</v>
          </cell>
        </row>
        <row r="1409">
          <cell r="A1409">
            <v>792</v>
          </cell>
          <cell r="AK1409">
            <v>0</v>
          </cell>
        </row>
        <row r="1410">
          <cell r="A1410">
            <v>792</v>
          </cell>
          <cell r="AK1410">
            <v>0</v>
          </cell>
        </row>
        <row r="1411">
          <cell r="A1411">
            <v>792</v>
          </cell>
          <cell r="AK1411">
            <v>0</v>
          </cell>
        </row>
        <row r="1412">
          <cell r="A1412">
            <v>792</v>
          </cell>
          <cell r="AK1412">
            <v>0</v>
          </cell>
        </row>
        <row r="1413">
          <cell r="A1413">
            <v>792</v>
          </cell>
          <cell r="AK1413">
            <v>0</v>
          </cell>
        </row>
        <row r="1414">
          <cell r="A1414">
            <v>792</v>
          </cell>
          <cell r="AK1414">
            <v>0</v>
          </cell>
        </row>
        <row r="1415">
          <cell r="A1415">
            <v>792</v>
          </cell>
          <cell r="AK1415">
            <v>0</v>
          </cell>
        </row>
        <row r="1416">
          <cell r="A1416">
            <v>792</v>
          </cell>
          <cell r="AK1416">
            <v>0</v>
          </cell>
        </row>
        <row r="1417">
          <cell r="A1417">
            <v>792</v>
          </cell>
          <cell r="AK1417">
            <v>0</v>
          </cell>
        </row>
        <row r="1418">
          <cell r="A1418">
            <v>792</v>
          </cell>
          <cell r="AK1418">
            <v>0</v>
          </cell>
        </row>
        <row r="1419">
          <cell r="A1419">
            <v>792</v>
          </cell>
          <cell r="AK1419">
            <v>0.5</v>
          </cell>
        </row>
        <row r="1420">
          <cell r="A1420">
            <v>792</v>
          </cell>
          <cell r="AK1420">
            <v>0</v>
          </cell>
        </row>
        <row r="1421">
          <cell r="A1421">
            <v>792</v>
          </cell>
          <cell r="AK1421">
            <v>0</v>
          </cell>
        </row>
        <row r="1422">
          <cell r="A1422">
            <v>792</v>
          </cell>
          <cell r="AK1422">
            <v>0</v>
          </cell>
        </row>
        <row r="1423">
          <cell r="A1423">
            <v>792</v>
          </cell>
          <cell r="AK1423">
            <v>0</v>
          </cell>
        </row>
        <row r="1424">
          <cell r="A1424">
            <v>792</v>
          </cell>
          <cell r="AK1424">
            <v>0</v>
          </cell>
        </row>
        <row r="1425">
          <cell r="A1425">
            <v>792</v>
          </cell>
          <cell r="AK1425">
            <v>0</v>
          </cell>
        </row>
        <row r="1426">
          <cell r="A1426">
            <v>792</v>
          </cell>
          <cell r="AK1426">
            <v>0</v>
          </cell>
        </row>
        <row r="1427">
          <cell r="A1427">
            <v>792</v>
          </cell>
          <cell r="AK1427">
            <v>0</v>
          </cell>
        </row>
        <row r="1428">
          <cell r="A1428">
            <v>792</v>
          </cell>
          <cell r="AK1428">
            <v>0</v>
          </cell>
        </row>
        <row r="1429">
          <cell r="A1429">
            <v>792</v>
          </cell>
          <cell r="AK1429">
            <v>0</v>
          </cell>
        </row>
        <row r="1430">
          <cell r="A1430">
            <v>792</v>
          </cell>
          <cell r="AK1430">
            <v>0</v>
          </cell>
        </row>
        <row r="1431">
          <cell r="A1431">
            <v>792</v>
          </cell>
          <cell r="AK1431">
            <v>0</v>
          </cell>
        </row>
        <row r="1432">
          <cell r="A1432">
            <v>792</v>
          </cell>
          <cell r="AK1432">
            <v>0</v>
          </cell>
        </row>
        <row r="1433">
          <cell r="A1433">
            <v>792</v>
          </cell>
          <cell r="AK1433">
            <v>0</v>
          </cell>
        </row>
        <row r="1434">
          <cell r="A1434">
            <v>792</v>
          </cell>
          <cell r="AK1434">
            <v>0</v>
          </cell>
        </row>
        <row r="1435">
          <cell r="A1435">
            <v>792</v>
          </cell>
          <cell r="AK1435">
            <v>0.5</v>
          </cell>
        </row>
        <row r="1436">
          <cell r="A1436">
            <v>792</v>
          </cell>
          <cell r="AK1436">
            <v>0</v>
          </cell>
        </row>
        <row r="1437">
          <cell r="A1437">
            <v>792</v>
          </cell>
          <cell r="AK1437">
            <v>0</v>
          </cell>
        </row>
        <row r="1438">
          <cell r="A1438">
            <v>792</v>
          </cell>
          <cell r="AK1438">
            <v>0.5</v>
          </cell>
        </row>
        <row r="1439">
          <cell r="A1439">
            <v>792</v>
          </cell>
          <cell r="AK1439">
            <v>0</v>
          </cell>
        </row>
        <row r="1440">
          <cell r="A1440">
            <v>792</v>
          </cell>
          <cell r="AK1440">
            <v>0</v>
          </cell>
        </row>
        <row r="1441">
          <cell r="A1441">
            <v>792</v>
          </cell>
          <cell r="AK1441">
            <v>0</v>
          </cell>
        </row>
        <row r="1442">
          <cell r="A1442">
            <v>792</v>
          </cell>
          <cell r="AK1442">
            <v>0.5</v>
          </cell>
        </row>
        <row r="1443">
          <cell r="A1443">
            <v>792</v>
          </cell>
          <cell r="AK1443">
            <v>0</v>
          </cell>
        </row>
        <row r="1444">
          <cell r="A1444">
            <v>792</v>
          </cell>
          <cell r="AK1444">
            <v>0</v>
          </cell>
        </row>
        <row r="1445">
          <cell r="A1445">
            <v>792</v>
          </cell>
          <cell r="AK1445">
            <v>0</v>
          </cell>
        </row>
        <row r="1446">
          <cell r="A1446">
            <v>792</v>
          </cell>
          <cell r="AK1446">
            <v>0</v>
          </cell>
        </row>
        <row r="1447">
          <cell r="A1447">
            <v>792</v>
          </cell>
          <cell r="AK1447">
            <v>0.5</v>
          </cell>
        </row>
        <row r="1448">
          <cell r="A1448">
            <v>792</v>
          </cell>
          <cell r="AK1448">
            <v>0</v>
          </cell>
        </row>
        <row r="1449">
          <cell r="A1449">
            <v>792</v>
          </cell>
          <cell r="AK1449">
            <v>0</v>
          </cell>
        </row>
        <row r="1450">
          <cell r="A1450">
            <v>792</v>
          </cell>
          <cell r="AK1450">
            <v>0.5</v>
          </cell>
        </row>
        <row r="1451">
          <cell r="A1451">
            <v>792</v>
          </cell>
          <cell r="AK1451">
            <v>0</v>
          </cell>
        </row>
        <row r="1452">
          <cell r="A1452">
            <v>792</v>
          </cell>
          <cell r="AK1452">
            <v>0.5</v>
          </cell>
        </row>
        <row r="1453">
          <cell r="A1453">
            <v>792</v>
          </cell>
          <cell r="AK1453">
            <v>0</v>
          </cell>
        </row>
        <row r="1454">
          <cell r="A1454">
            <v>792</v>
          </cell>
          <cell r="AK1454">
            <v>0</v>
          </cell>
        </row>
        <row r="1455">
          <cell r="A1455">
            <v>792</v>
          </cell>
          <cell r="AK1455">
            <v>0</v>
          </cell>
        </row>
        <row r="1456">
          <cell r="A1456">
            <v>792</v>
          </cell>
          <cell r="AK1456">
            <v>0</v>
          </cell>
        </row>
        <row r="1457">
          <cell r="A1457">
            <v>792</v>
          </cell>
          <cell r="AK1457">
            <v>0</v>
          </cell>
        </row>
        <row r="1458">
          <cell r="A1458">
            <v>793</v>
          </cell>
          <cell r="AK1458">
            <v>0</v>
          </cell>
        </row>
        <row r="1459">
          <cell r="A1459">
            <v>793</v>
          </cell>
          <cell r="AK1459">
            <v>1</v>
          </cell>
        </row>
        <row r="1460">
          <cell r="A1460">
            <v>793</v>
          </cell>
          <cell r="AK1460">
            <v>1</v>
          </cell>
        </row>
        <row r="1461">
          <cell r="A1461">
            <v>793</v>
          </cell>
          <cell r="AK1461">
            <v>0.5</v>
          </cell>
        </row>
        <row r="1462">
          <cell r="A1462">
            <v>794</v>
          </cell>
          <cell r="AK1462">
            <v>1</v>
          </cell>
        </row>
        <row r="1463">
          <cell r="A1463">
            <v>794</v>
          </cell>
          <cell r="AK1463">
            <v>1</v>
          </cell>
        </row>
        <row r="1464">
          <cell r="A1464">
            <v>794</v>
          </cell>
          <cell r="AK1464">
            <v>1</v>
          </cell>
        </row>
        <row r="1465">
          <cell r="A1465">
            <v>794</v>
          </cell>
          <cell r="AK1465">
            <v>0</v>
          </cell>
        </row>
        <row r="1466">
          <cell r="A1466">
            <v>794</v>
          </cell>
          <cell r="AK1466">
            <v>1</v>
          </cell>
        </row>
        <row r="1467">
          <cell r="A1467">
            <v>794</v>
          </cell>
          <cell r="AK1467">
            <v>1</v>
          </cell>
        </row>
        <row r="1468">
          <cell r="A1468">
            <v>794</v>
          </cell>
          <cell r="AK1468">
            <v>0.5</v>
          </cell>
        </row>
        <row r="1469">
          <cell r="A1469">
            <v>794</v>
          </cell>
          <cell r="AK1469">
            <v>1</v>
          </cell>
        </row>
        <row r="1470">
          <cell r="A1470">
            <v>794</v>
          </cell>
          <cell r="AK1470">
            <v>0.5</v>
          </cell>
        </row>
        <row r="1471">
          <cell r="A1471">
            <v>794</v>
          </cell>
          <cell r="AK1471">
            <v>0.5</v>
          </cell>
        </row>
        <row r="1472">
          <cell r="A1472">
            <v>794</v>
          </cell>
          <cell r="AK1472">
            <v>0</v>
          </cell>
        </row>
        <row r="1473">
          <cell r="A1473">
            <v>795</v>
          </cell>
          <cell r="AK1473">
            <v>1</v>
          </cell>
        </row>
        <row r="1474">
          <cell r="A1474">
            <v>795</v>
          </cell>
          <cell r="AK1474">
            <v>1</v>
          </cell>
        </row>
        <row r="1475">
          <cell r="A1475">
            <v>795</v>
          </cell>
          <cell r="AK1475">
            <v>0</v>
          </cell>
        </row>
        <row r="1476">
          <cell r="A1476">
            <v>795</v>
          </cell>
          <cell r="AK1476">
            <v>1</v>
          </cell>
        </row>
        <row r="1477">
          <cell r="A1477">
            <v>795</v>
          </cell>
          <cell r="AK1477">
            <v>1</v>
          </cell>
        </row>
        <row r="1478">
          <cell r="A1478">
            <v>795</v>
          </cell>
          <cell r="AK1478">
            <v>1</v>
          </cell>
        </row>
        <row r="1479">
          <cell r="A1479">
            <v>795</v>
          </cell>
          <cell r="AK1479">
            <v>1</v>
          </cell>
        </row>
        <row r="1480">
          <cell r="A1480">
            <v>795</v>
          </cell>
          <cell r="AK1480">
            <v>1</v>
          </cell>
        </row>
        <row r="1481">
          <cell r="A1481">
            <v>796</v>
          </cell>
          <cell r="AK1481">
            <v>1</v>
          </cell>
        </row>
        <row r="1482">
          <cell r="A1482">
            <v>796</v>
          </cell>
          <cell r="AK1482">
            <v>1</v>
          </cell>
        </row>
        <row r="1483">
          <cell r="A1483">
            <v>796</v>
          </cell>
          <cell r="AK1483">
            <v>1</v>
          </cell>
        </row>
        <row r="1484">
          <cell r="A1484">
            <v>796</v>
          </cell>
          <cell r="AK1484">
            <v>0</v>
          </cell>
        </row>
        <row r="1485">
          <cell r="A1485">
            <v>796</v>
          </cell>
          <cell r="AK1485">
            <v>1</v>
          </cell>
        </row>
        <row r="1486">
          <cell r="A1486">
            <v>797</v>
          </cell>
          <cell r="AK1486">
            <v>1</v>
          </cell>
        </row>
        <row r="1487">
          <cell r="A1487">
            <v>798</v>
          </cell>
          <cell r="AK1487">
            <v>0</v>
          </cell>
        </row>
        <row r="1488">
          <cell r="A1488">
            <v>798</v>
          </cell>
          <cell r="AK1488">
            <v>1</v>
          </cell>
        </row>
        <row r="1489">
          <cell r="A1489">
            <v>798</v>
          </cell>
          <cell r="AK1489">
            <v>0</v>
          </cell>
        </row>
        <row r="1490">
          <cell r="A1490">
            <v>798</v>
          </cell>
          <cell r="AK1490">
            <v>0.5</v>
          </cell>
        </row>
        <row r="1491">
          <cell r="A1491">
            <v>800</v>
          </cell>
          <cell r="AK1491">
            <v>0</v>
          </cell>
        </row>
        <row r="1492">
          <cell r="A1492">
            <v>800</v>
          </cell>
          <cell r="AK1492">
            <v>0</v>
          </cell>
        </row>
        <row r="1493">
          <cell r="A1493">
            <v>800</v>
          </cell>
          <cell r="AK1493">
            <v>0</v>
          </cell>
        </row>
        <row r="1494">
          <cell r="A1494">
            <v>800</v>
          </cell>
          <cell r="AK1494">
            <v>0</v>
          </cell>
        </row>
        <row r="1495">
          <cell r="A1495">
            <v>800</v>
          </cell>
          <cell r="AK1495">
            <v>0.5</v>
          </cell>
        </row>
        <row r="1496">
          <cell r="A1496">
            <v>800</v>
          </cell>
          <cell r="AK1496">
            <v>0</v>
          </cell>
        </row>
        <row r="1497">
          <cell r="A1497">
            <v>800</v>
          </cell>
          <cell r="AK1497">
            <v>0</v>
          </cell>
        </row>
        <row r="1498">
          <cell r="A1498">
            <v>800</v>
          </cell>
          <cell r="AK1498">
            <v>0</v>
          </cell>
        </row>
        <row r="1499">
          <cell r="A1499">
            <v>800</v>
          </cell>
          <cell r="AK1499">
            <v>0</v>
          </cell>
        </row>
        <row r="1500">
          <cell r="A1500">
            <v>810</v>
          </cell>
          <cell r="AK1500">
            <v>0.5</v>
          </cell>
        </row>
        <row r="1501">
          <cell r="A1501">
            <v>810</v>
          </cell>
          <cell r="AK1501">
            <v>0.5</v>
          </cell>
        </row>
        <row r="1502">
          <cell r="A1502">
            <v>810</v>
          </cell>
          <cell r="AK1502">
            <v>0</v>
          </cell>
        </row>
        <row r="1503">
          <cell r="A1503">
            <v>810</v>
          </cell>
          <cell r="AK1503">
            <v>0</v>
          </cell>
        </row>
        <row r="1504">
          <cell r="A1504">
            <v>820</v>
          </cell>
          <cell r="AK1504">
            <v>0</v>
          </cell>
        </row>
        <row r="1505">
          <cell r="A1505">
            <v>820</v>
          </cell>
          <cell r="AK1505">
            <v>0</v>
          </cell>
        </row>
        <row r="1506">
          <cell r="A1506">
            <v>820</v>
          </cell>
          <cell r="AK1506">
            <v>0.5</v>
          </cell>
        </row>
        <row r="1507">
          <cell r="A1507">
            <v>820</v>
          </cell>
          <cell r="AK1507">
            <v>0</v>
          </cell>
        </row>
        <row r="1508">
          <cell r="A1508">
            <v>820</v>
          </cell>
          <cell r="AK1508">
            <v>0</v>
          </cell>
        </row>
        <row r="1509">
          <cell r="A1509">
            <v>820</v>
          </cell>
          <cell r="AK1509">
            <v>0</v>
          </cell>
        </row>
        <row r="1510">
          <cell r="A1510">
            <v>820</v>
          </cell>
          <cell r="AK1510">
            <v>0</v>
          </cell>
        </row>
        <row r="1511">
          <cell r="A1511">
            <v>820</v>
          </cell>
          <cell r="AK1511">
            <v>0</v>
          </cell>
        </row>
        <row r="1512">
          <cell r="A1512">
            <v>820</v>
          </cell>
          <cell r="AK1512">
            <v>0</v>
          </cell>
        </row>
        <row r="1513">
          <cell r="A1513">
            <v>820</v>
          </cell>
          <cell r="AK1513">
            <v>0</v>
          </cell>
        </row>
        <row r="1514">
          <cell r="A1514">
            <v>820</v>
          </cell>
          <cell r="AK1514">
            <v>0</v>
          </cell>
        </row>
        <row r="1515">
          <cell r="A1515">
            <v>820</v>
          </cell>
          <cell r="AK1515">
            <v>0</v>
          </cell>
        </row>
        <row r="1516">
          <cell r="A1516">
            <v>820</v>
          </cell>
          <cell r="AK1516">
            <v>0</v>
          </cell>
        </row>
        <row r="1517">
          <cell r="A1517">
            <v>820</v>
          </cell>
          <cell r="AK1517">
            <v>0</v>
          </cell>
        </row>
        <row r="1518">
          <cell r="A1518">
            <v>820</v>
          </cell>
          <cell r="AK1518">
            <v>0</v>
          </cell>
        </row>
        <row r="1519">
          <cell r="A1519">
            <v>820</v>
          </cell>
          <cell r="AK1519">
            <v>0</v>
          </cell>
        </row>
        <row r="1520">
          <cell r="A1520">
            <v>820</v>
          </cell>
          <cell r="AK1520">
            <v>0</v>
          </cell>
        </row>
        <row r="1521">
          <cell r="A1521">
            <v>820</v>
          </cell>
          <cell r="AK1521">
            <v>0</v>
          </cell>
        </row>
        <row r="1522">
          <cell r="A1522">
            <v>820</v>
          </cell>
          <cell r="AK1522">
            <v>0</v>
          </cell>
        </row>
        <row r="1523">
          <cell r="A1523">
            <v>820</v>
          </cell>
          <cell r="AK1523">
            <v>0</v>
          </cell>
        </row>
        <row r="1524">
          <cell r="A1524">
            <v>820</v>
          </cell>
          <cell r="AK1524">
            <v>0</v>
          </cell>
        </row>
        <row r="1525">
          <cell r="A1525">
            <v>820</v>
          </cell>
          <cell r="AK1525">
            <v>1</v>
          </cell>
        </row>
        <row r="1526">
          <cell r="A1526">
            <v>820</v>
          </cell>
          <cell r="AK1526">
            <v>0</v>
          </cell>
        </row>
        <row r="1527">
          <cell r="A1527">
            <v>821</v>
          </cell>
          <cell r="AK1527">
            <v>0</v>
          </cell>
        </row>
        <row r="1528">
          <cell r="A1528">
            <v>821</v>
          </cell>
          <cell r="AK1528">
            <v>0</v>
          </cell>
        </row>
        <row r="1529">
          <cell r="A1529">
            <v>821</v>
          </cell>
          <cell r="AK1529">
            <v>0.5</v>
          </cell>
        </row>
        <row r="1530">
          <cell r="A1530">
            <v>821</v>
          </cell>
          <cell r="AK1530">
            <v>0</v>
          </cell>
        </row>
        <row r="1531">
          <cell r="A1531">
            <v>821</v>
          </cell>
          <cell r="AK1531">
            <v>0</v>
          </cell>
        </row>
        <row r="1532">
          <cell r="A1532">
            <v>821</v>
          </cell>
          <cell r="AK1532">
            <v>0.5</v>
          </cell>
        </row>
        <row r="1533">
          <cell r="A1533">
            <v>821</v>
          </cell>
          <cell r="AK1533">
            <v>0</v>
          </cell>
        </row>
        <row r="1534">
          <cell r="A1534">
            <v>821</v>
          </cell>
          <cell r="AK1534">
            <v>0</v>
          </cell>
        </row>
        <row r="1535">
          <cell r="A1535">
            <v>822</v>
          </cell>
          <cell r="AK1535">
            <v>0</v>
          </cell>
        </row>
        <row r="1536">
          <cell r="A1536">
            <v>822</v>
          </cell>
          <cell r="AK1536">
            <v>0.5</v>
          </cell>
        </row>
        <row r="1537">
          <cell r="A1537">
            <v>822</v>
          </cell>
          <cell r="AK1537">
            <v>0.5</v>
          </cell>
        </row>
        <row r="1538">
          <cell r="A1538">
            <v>822</v>
          </cell>
          <cell r="AK1538">
            <v>0.5</v>
          </cell>
        </row>
        <row r="1539">
          <cell r="A1539">
            <v>822</v>
          </cell>
          <cell r="AK1539">
            <v>0</v>
          </cell>
        </row>
        <row r="1540">
          <cell r="A1540">
            <v>822</v>
          </cell>
          <cell r="AK1540">
            <v>0.5</v>
          </cell>
        </row>
        <row r="1541">
          <cell r="A1541">
            <v>822</v>
          </cell>
          <cell r="AK1541">
            <v>0</v>
          </cell>
        </row>
        <row r="1542">
          <cell r="A1542">
            <v>822</v>
          </cell>
          <cell r="AK1542">
            <v>1</v>
          </cell>
        </row>
        <row r="1543">
          <cell r="A1543">
            <v>822</v>
          </cell>
          <cell r="AK1543">
            <v>1</v>
          </cell>
        </row>
        <row r="1544">
          <cell r="A1544">
            <v>822</v>
          </cell>
          <cell r="AK1544">
            <v>0.5</v>
          </cell>
        </row>
        <row r="1545">
          <cell r="A1545">
            <v>822</v>
          </cell>
          <cell r="AK1545">
            <v>0</v>
          </cell>
        </row>
        <row r="1546">
          <cell r="A1546">
            <v>830</v>
          </cell>
          <cell r="AK1546">
            <v>1</v>
          </cell>
        </row>
        <row r="1547">
          <cell r="A1547">
            <v>830</v>
          </cell>
          <cell r="AK1547">
            <v>0</v>
          </cell>
        </row>
        <row r="1548">
          <cell r="A1548">
            <v>830</v>
          </cell>
          <cell r="AK1548">
            <v>0</v>
          </cell>
        </row>
        <row r="1549">
          <cell r="A1549">
            <v>830</v>
          </cell>
          <cell r="AK1549">
            <v>0</v>
          </cell>
        </row>
        <row r="1550">
          <cell r="A1550">
            <v>830</v>
          </cell>
          <cell r="AK1550">
            <v>1</v>
          </cell>
        </row>
        <row r="1551">
          <cell r="A1551">
            <v>830</v>
          </cell>
          <cell r="AK1551">
            <v>0</v>
          </cell>
        </row>
        <row r="1552">
          <cell r="A1552">
            <v>830</v>
          </cell>
          <cell r="AK1552">
            <v>1</v>
          </cell>
        </row>
        <row r="1553">
          <cell r="A1553">
            <v>830</v>
          </cell>
          <cell r="AK1553">
            <v>0.5</v>
          </cell>
        </row>
        <row r="1554">
          <cell r="A1554">
            <v>830</v>
          </cell>
          <cell r="AK1554">
            <v>0</v>
          </cell>
        </row>
        <row r="1555">
          <cell r="A1555">
            <v>830</v>
          </cell>
          <cell r="AK1555">
            <v>0.5</v>
          </cell>
        </row>
        <row r="1556">
          <cell r="A1556">
            <v>830</v>
          </cell>
          <cell r="AK1556">
            <v>0.5</v>
          </cell>
        </row>
        <row r="1557">
          <cell r="A1557">
            <v>830</v>
          </cell>
          <cell r="AK1557">
            <v>0.5</v>
          </cell>
        </row>
        <row r="1558">
          <cell r="A1558">
            <v>830</v>
          </cell>
          <cell r="AK1558">
            <v>0</v>
          </cell>
        </row>
        <row r="1559">
          <cell r="A1559">
            <v>830</v>
          </cell>
          <cell r="AK1559">
            <v>0</v>
          </cell>
        </row>
        <row r="1560">
          <cell r="A1560">
            <v>830</v>
          </cell>
          <cell r="AK1560">
            <v>0</v>
          </cell>
        </row>
        <row r="1561">
          <cell r="A1561">
            <v>830</v>
          </cell>
          <cell r="AK1561">
            <v>1</v>
          </cell>
        </row>
        <row r="1562">
          <cell r="A1562">
            <v>830</v>
          </cell>
          <cell r="AK1562">
            <v>0.5</v>
          </cell>
        </row>
        <row r="1563">
          <cell r="A1563">
            <v>830</v>
          </cell>
          <cell r="AK1563">
            <v>0</v>
          </cell>
        </row>
        <row r="1564">
          <cell r="A1564">
            <v>830</v>
          </cell>
          <cell r="AK1564">
            <v>0.5</v>
          </cell>
        </row>
        <row r="1565">
          <cell r="A1565">
            <v>830</v>
          </cell>
          <cell r="AK1565">
            <v>0</v>
          </cell>
        </row>
        <row r="1566">
          <cell r="A1566">
            <v>830</v>
          </cell>
          <cell r="AK1566">
            <v>0</v>
          </cell>
        </row>
        <row r="1567">
          <cell r="A1567">
            <v>830</v>
          </cell>
          <cell r="AK1567">
            <v>0</v>
          </cell>
        </row>
        <row r="1568">
          <cell r="A1568">
            <v>830</v>
          </cell>
          <cell r="AK1568">
            <v>0</v>
          </cell>
        </row>
        <row r="1569">
          <cell r="A1569">
            <v>830</v>
          </cell>
          <cell r="AK1569">
            <v>0</v>
          </cell>
        </row>
        <row r="1570">
          <cell r="A1570">
            <v>830</v>
          </cell>
          <cell r="AK1570">
            <v>0</v>
          </cell>
        </row>
        <row r="1571">
          <cell r="A1571">
            <v>830</v>
          </cell>
          <cell r="AK1571">
            <v>0</v>
          </cell>
        </row>
        <row r="1572">
          <cell r="A1572">
            <v>830</v>
          </cell>
          <cell r="AK1572">
            <v>1</v>
          </cell>
        </row>
        <row r="1573">
          <cell r="A1573">
            <v>830</v>
          </cell>
          <cell r="AK1573">
            <v>1</v>
          </cell>
        </row>
        <row r="1574">
          <cell r="A1574">
            <v>830</v>
          </cell>
          <cell r="AK1574">
            <v>1</v>
          </cell>
        </row>
        <row r="1575">
          <cell r="A1575">
            <v>830</v>
          </cell>
          <cell r="AK1575">
            <v>0</v>
          </cell>
        </row>
        <row r="1576">
          <cell r="A1576">
            <v>830</v>
          </cell>
          <cell r="AK1576">
            <v>1</v>
          </cell>
        </row>
        <row r="1577">
          <cell r="A1577">
            <v>830</v>
          </cell>
          <cell r="AK1577">
            <v>0.5</v>
          </cell>
        </row>
        <row r="1578">
          <cell r="A1578">
            <v>830</v>
          </cell>
          <cell r="AK1578">
            <v>0.5</v>
          </cell>
        </row>
        <row r="1579">
          <cell r="A1579">
            <v>830</v>
          </cell>
          <cell r="AK1579">
            <v>1</v>
          </cell>
        </row>
        <row r="1580">
          <cell r="A1580">
            <v>830</v>
          </cell>
          <cell r="AK1580">
            <v>0</v>
          </cell>
        </row>
        <row r="1581">
          <cell r="A1581">
            <v>830</v>
          </cell>
          <cell r="AK1581">
            <v>0.5</v>
          </cell>
        </row>
        <row r="1582">
          <cell r="A1582">
            <v>830</v>
          </cell>
          <cell r="AK1582">
            <v>0</v>
          </cell>
        </row>
        <row r="1583">
          <cell r="A1583">
            <v>830</v>
          </cell>
          <cell r="AK1583">
            <v>0.5</v>
          </cell>
        </row>
        <row r="1584">
          <cell r="A1584">
            <v>830</v>
          </cell>
          <cell r="AK1584">
            <v>0</v>
          </cell>
        </row>
        <row r="1585">
          <cell r="A1585">
            <v>830</v>
          </cell>
          <cell r="AK1585">
            <v>0</v>
          </cell>
        </row>
        <row r="1586">
          <cell r="A1586">
            <v>830</v>
          </cell>
          <cell r="AK1586">
            <v>0</v>
          </cell>
        </row>
        <row r="1587">
          <cell r="A1587">
            <v>830</v>
          </cell>
          <cell r="AK1587">
            <v>0</v>
          </cell>
        </row>
        <row r="1588">
          <cell r="A1588">
            <v>830</v>
          </cell>
          <cell r="AK1588">
            <v>0.5</v>
          </cell>
        </row>
        <row r="1589">
          <cell r="A1589">
            <v>830</v>
          </cell>
          <cell r="AK1589">
            <v>0.5</v>
          </cell>
        </row>
        <row r="1590">
          <cell r="A1590">
            <v>830</v>
          </cell>
          <cell r="AK1590">
            <v>0.5</v>
          </cell>
        </row>
        <row r="1591">
          <cell r="A1591">
            <v>830</v>
          </cell>
          <cell r="AK1591">
            <v>0.5</v>
          </cell>
        </row>
        <row r="1592">
          <cell r="A1592">
            <v>830</v>
          </cell>
          <cell r="AK1592">
            <v>0</v>
          </cell>
        </row>
        <row r="1593">
          <cell r="A1593">
            <v>830</v>
          </cell>
          <cell r="AK1593">
            <v>0.5</v>
          </cell>
        </row>
        <row r="1594">
          <cell r="A1594">
            <v>830</v>
          </cell>
          <cell r="AK1594">
            <v>0</v>
          </cell>
        </row>
        <row r="1595">
          <cell r="A1595">
            <v>840</v>
          </cell>
          <cell r="AK1595">
            <v>0.5</v>
          </cell>
        </row>
        <row r="1596">
          <cell r="A1596">
            <v>840</v>
          </cell>
          <cell r="AK1596">
            <v>1</v>
          </cell>
        </row>
        <row r="1597">
          <cell r="A1597">
            <v>840</v>
          </cell>
          <cell r="AK1597">
            <v>1</v>
          </cell>
        </row>
        <row r="1598">
          <cell r="A1598">
            <v>840</v>
          </cell>
          <cell r="AK1598">
            <v>0</v>
          </cell>
        </row>
        <row r="1599">
          <cell r="A1599">
            <v>840</v>
          </cell>
          <cell r="AK1599">
            <v>1</v>
          </cell>
        </row>
        <row r="1600">
          <cell r="A1600">
            <v>840</v>
          </cell>
          <cell r="AK1600">
            <v>0.5</v>
          </cell>
        </row>
        <row r="1601">
          <cell r="A1601">
            <v>840</v>
          </cell>
          <cell r="AK1601">
            <v>0.5</v>
          </cell>
        </row>
        <row r="1602">
          <cell r="A1602">
            <v>840</v>
          </cell>
          <cell r="AK1602">
            <v>0</v>
          </cell>
        </row>
        <row r="1603">
          <cell r="A1603">
            <v>840</v>
          </cell>
          <cell r="AK1603">
            <v>1</v>
          </cell>
        </row>
        <row r="1604">
          <cell r="A1604">
            <v>840</v>
          </cell>
          <cell r="AK1604">
            <v>1</v>
          </cell>
        </row>
        <row r="1605">
          <cell r="A1605">
            <v>840</v>
          </cell>
          <cell r="AK1605">
            <v>1</v>
          </cell>
        </row>
        <row r="1606">
          <cell r="A1606">
            <v>840</v>
          </cell>
          <cell r="AK1606">
            <v>1</v>
          </cell>
        </row>
        <row r="1607">
          <cell r="A1607">
            <v>840</v>
          </cell>
          <cell r="AK1607">
            <v>0</v>
          </cell>
        </row>
        <row r="1608">
          <cell r="A1608">
            <v>840</v>
          </cell>
          <cell r="AK1608">
            <v>0</v>
          </cell>
        </row>
        <row r="1609">
          <cell r="A1609">
            <v>850</v>
          </cell>
          <cell r="AK1609">
            <v>0.5</v>
          </cell>
        </row>
        <row r="1610">
          <cell r="A1610">
            <v>850</v>
          </cell>
          <cell r="AK1610">
            <v>0</v>
          </cell>
        </row>
        <row r="1611">
          <cell r="A1611">
            <v>850</v>
          </cell>
          <cell r="AK1611">
            <v>0</v>
          </cell>
        </row>
        <row r="1612">
          <cell r="A1612">
            <v>860</v>
          </cell>
          <cell r="AK1612">
            <v>0.5</v>
          </cell>
        </row>
        <row r="1613">
          <cell r="A1613">
            <v>860</v>
          </cell>
          <cell r="AK1613">
            <v>0</v>
          </cell>
        </row>
        <row r="1614">
          <cell r="A1614">
            <v>860</v>
          </cell>
          <cell r="AK1614">
            <v>0</v>
          </cell>
        </row>
        <row r="1615">
          <cell r="A1615">
            <v>860</v>
          </cell>
          <cell r="AK1615">
            <v>0</v>
          </cell>
        </row>
        <row r="1616">
          <cell r="A1616">
            <v>860</v>
          </cell>
          <cell r="AK1616">
            <v>0</v>
          </cell>
        </row>
        <row r="1617">
          <cell r="A1617">
            <v>860</v>
          </cell>
          <cell r="AK1617">
            <v>0</v>
          </cell>
        </row>
        <row r="1618">
          <cell r="A1618">
            <v>870</v>
          </cell>
          <cell r="AK1618">
            <v>0</v>
          </cell>
        </row>
        <row r="1619">
          <cell r="A1619">
            <v>870</v>
          </cell>
          <cell r="AK1619">
            <v>1</v>
          </cell>
        </row>
        <row r="1620">
          <cell r="A1620">
            <v>870</v>
          </cell>
          <cell r="AK1620">
            <v>0</v>
          </cell>
        </row>
        <row r="1621">
          <cell r="A1621">
            <v>870</v>
          </cell>
          <cell r="AK1621">
            <v>0</v>
          </cell>
        </row>
        <row r="1622">
          <cell r="A1622">
            <v>870</v>
          </cell>
          <cell r="AK1622">
            <v>0</v>
          </cell>
        </row>
        <row r="1623">
          <cell r="A1623">
            <v>870</v>
          </cell>
          <cell r="AK1623">
            <v>0</v>
          </cell>
        </row>
        <row r="1624">
          <cell r="A1624">
            <v>870</v>
          </cell>
          <cell r="AK1624">
            <v>0</v>
          </cell>
        </row>
        <row r="1625">
          <cell r="A1625">
            <v>870</v>
          </cell>
          <cell r="AK1625">
            <v>0</v>
          </cell>
        </row>
        <row r="1626">
          <cell r="A1626">
            <v>870</v>
          </cell>
          <cell r="AK1626">
            <v>1</v>
          </cell>
        </row>
        <row r="1627">
          <cell r="A1627">
            <v>870</v>
          </cell>
          <cell r="AK1627">
            <v>0</v>
          </cell>
        </row>
        <row r="1628">
          <cell r="A1628">
            <v>880</v>
          </cell>
          <cell r="AK1628">
            <v>0</v>
          </cell>
        </row>
        <row r="1629">
          <cell r="A1629">
            <v>880</v>
          </cell>
          <cell r="AK1629">
            <v>0</v>
          </cell>
        </row>
        <row r="1630">
          <cell r="A1630">
            <v>890</v>
          </cell>
          <cell r="AK1630">
            <v>0.5</v>
          </cell>
        </row>
        <row r="1631">
          <cell r="A1631">
            <v>890</v>
          </cell>
          <cell r="AK1631">
            <v>0.5</v>
          </cell>
        </row>
        <row r="1632">
          <cell r="A1632">
            <v>890</v>
          </cell>
          <cell r="AK1632">
            <v>0</v>
          </cell>
        </row>
        <row r="1633">
          <cell r="A1633">
            <v>890</v>
          </cell>
          <cell r="AK1633">
            <v>1</v>
          </cell>
        </row>
        <row r="1634">
          <cell r="A1634">
            <v>890</v>
          </cell>
          <cell r="AK1634">
            <v>0</v>
          </cell>
        </row>
        <row r="1635">
          <cell r="A1635">
            <v>890</v>
          </cell>
          <cell r="AK1635">
            <v>0</v>
          </cell>
        </row>
        <row r="1636">
          <cell r="A1636">
            <v>890</v>
          </cell>
          <cell r="AK1636">
            <v>0.5</v>
          </cell>
        </row>
        <row r="1637">
          <cell r="A1637">
            <v>890</v>
          </cell>
          <cell r="AK1637">
            <v>0</v>
          </cell>
        </row>
        <row r="1638">
          <cell r="A1638">
            <v>890</v>
          </cell>
          <cell r="AK1638">
            <v>1</v>
          </cell>
        </row>
        <row r="1639">
          <cell r="A1639">
            <v>890</v>
          </cell>
          <cell r="AK1639">
            <v>0</v>
          </cell>
        </row>
        <row r="1640">
          <cell r="A1640">
            <v>890</v>
          </cell>
          <cell r="AK1640">
            <v>0</v>
          </cell>
        </row>
        <row r="1641">
          <cell r="A1641">
            <v>900</v>
          </cell>
          <cell r="AK1641">
            <v>0</v>
          </cell>
        </row>
        <row r="1642">
          <cell r="A1642">
            <v>900</v>
          </cell>
          <cell r="AK1642">
            <v>0</v>
          </cell>
        </row>
        <row r="1643">
          <cell r="A1643">
            <v>900</v>
          </cell>
          <cell r="AK1643">
            <v>0</v>
          </cell>
        </row>
        <row r="1644">
          <cell r="A1644">
            <v>900</v>
          </cell>
          <cell r="AK1644">
            <v>0</v>
          </cell>
        </row>
        <row r="1645">
          <cell r="A1645">
            <v>900</v>
          </cell>
          <cell r="AK1645">
            <v>0</v>
          </cell>
        </row>
        <row r="1646">
          <cell r="A1646">
            <v>900</v>
          </cell>
          <cell r="AK1646">
            <v>0.5</v>
          </cell>
        </row>
        <row r="1647">
          <cell r="A1647">
            <v>900</v>
          </cell>
          <cell r="AK1647">
            <v>0.5</v>
          </cell>
        </row>
        <row r="1648">
          <cell r="A1648">
            <v>900</v>
          </cell>
          <cell r="AK1648">
            <v>0.5</v>
          </cell>
        </row>
        <row r="1649">
          <cell r="A1649">
            <v>900</v>
          </cell>
          <cell r="AK1649">
            <v>0</v>
          </cell>
        </row>
        <row r="1650">
          <cell r="A1650">
            <v>900</v>
          </cell>
          <cell r="AK1650">
            <v>0.5</v>
          </cell>
        </row>
        <row r="1651">
          <cell r="A1651">
            <v>900</v>
          </cell>
          <cell r="AK1651">
            <v>1</v>
          </cell>
        </row>
        <row r="1652">
          <cell r="A1652">
            <v>900</v>
          </cell>
          <cell r="AK1652">
            <v>0</v>
          </cell>
        </row>
        <row r="1653">
          <cell r="A1653">
            <v>900</v>
          </cell>
          <cell r="AK1653">
            <v>0</v>
          </cell>
        </row>
        <row r="1654">
          <cell r="A1654">
            <v>900</v>
          </cell>
          <cell r="AK1654">
            <v>0</v>
          </cell>
        </row>
        <row r="1655">
          <cell r="A1655">
            <v>900</v>
          </cell>
          <cell r="AK1655">
            <v>0.5</v>
          </cell>
        </row>
        <row r="1656">
          <cell r="A1656">
            <v>900</v>
          </cell>
          <cell r="AK1656">
            <v>0</v>
          </cell>
        </row>
        <row r="1657">
          <cell r="A1657">
            <v>901</v>
          </cell>
          <cell r="AK1657">
            <v>0</v>
          </cell>
        </row>
        <row r="1658">
          <cell r="A1658">
            <v>901</v>
          </cell>
          <cell r="AK1658">
            <v>0.5</v>
          </cell>
        </row>
        <row r="1659">
          <cell r="A1659">
            <v>901</v>
          </cell>
          <cell r="AK1659">
            <v>1</v>
          </cell>
        </row>
        <row r="1660">
          <cell r="A1660">
            <v>901</v>
          </cell>
          <cell r="AK1660">
            <v>0.5</v>
          </cell>
        </row>
        <row r="1661">
          <cell r="A1661">
            <v>901</v>
          </cell>
          <cell r="AK1661">
            <v>0</v>
          </cell>
        </row>
        <row r="1662">
          <cell r="A1662">
            <v>901</v>
          </cell>
          <cell r="AK1662">
            <v>1</v>
          </cell>
        </row>
        <row r="1663">
          <cell r="A1663">
            <v>901</v>
          </cell>
          <cell r="AK1663">
            <v>0.5</v>
          </cell>
        </row>
        <row r="1664">
          <cell r="A1664">
            <v>901</v>
          </cell>
          <cell r="AK1664">
            <v>0</v>
          </cell>
        </row>
        <row r="1665">
          <cell r="A1665">
            <v>901</v>
          </cell>
          <cell r="AK1665">
            <v>0</v>
          </cell>
        </row>
        <row r="1666">
          <cell r="A1666">
            <v>901</v>
          </cell>
          <cell r="AK1666">
            <v>0</v>
          </cell>
        </row>
        <row r="1667">
          <cell r="A1667">
            <v>901</v>
          </cell>
          <cell r="AK1667">
            <v>0</v>
          </cell>
        </row>
        <row r="1668">
          <cell r="A1668">
            <v>910</v>
          </cell>
          <cell r="AK1668">
            <v>0</v>
          </cell>
        </row>
        <row r="1669">
          <cell r="A1669">
            <v>910</v>
          </cell>
          <cell r="AK1669">
            <v>0</v>
          </cell>
        </row>
        <row r="1670">
          <cell r="A1670">
            <v>910</v>
          </cell>
          <cell r="AK1670">
            <v>0</v>
          </cell>
        </row>
        <row r="1671">
          <cell r="A1671">
            <v>910</v>
          </cell>
          <cell r="AK1671">
            <v>0</v>
          </cell>
        </row>
        <row r="1672">
          <cell r="A1672">
            <v>910</v>
          </cell>
          <cell r="AK1672">
            <v>0</v>
          </cell>
        </row>
        <row r="1673">
          <cell r="A1673">
            <v>910</v>
          </cell>
          <cell r="AK1673">
            <v>0</v>
          </cell>
        </row>
        <row r="1674">
          <cell r="A1674">
            <v>910</v>
          </cell>
          <cell r="AK1674">
            <v>0</v>
          </cell>
        </row>
        <row r="1675">
          <cell r="A1675">
            <v>920</v>
          </cell>
          <cell r="AK1675">
            <v>0.5</v>
          </cell>
        </row>
        <row r="1676">
          <cell r="A1676">
            <v>920</v>
          </cell>
          <cell r="AK1676">
            <v>0</v>
          </cell>
        </row>
        <row r="1677">
          <cell r="A1677">
            <v>920</v>
          </cell>
          <cell r="AK1677">
            <v>0</v>
          </cell>
        </row>
        <row r="1678">
          <cell r="A1678">
            <v>920</v>
          </cell>
          <cell r="AK1678">
            <v>0</v>
          </cell>
        </row>
        <row r="1679">
          <cell r="A1679">
            <v>920</v>
          </cell>
          <cell r="AK1679">
            <v>0</v>
          </cell>
        </row>
        <row r="1680">
          <cell r="A1680">
            <v>920</v>
          </cell>
          <cell r="AK1680">
            <v>0.5</v>
          </cell>
        </row>
        <row r="1681">
          <cell r="A1681">
            <v>920</v>
          </cell>
          <cell r="AK1681">
            <v>0</v>
          </cell>
        </row>
        <row r="1682">
          <cell r="A1682">
            <v>920</v>
          </cell>
          <cell r="AK1682">
            <v>0</v>
          </cell>
        </row>
        <row r="1683">
          <cell r="A1683">
            <v>920</v>
          </cell>
          <cell r="AK1683">
            <v>0</v>
          </cell>
        </row>
        <row r="1684">
          <cell r="A1684">
            <v>920</v>
          </cell>
          <cell r="AK1684">
            <v>0</v>
          </cell>
        </row>
        <row r="1685">
          <cell r="A1685">
            <v>930</v>
          </cell>
          <cell r="AK1685">
            <v>0</v>
          </cell>
        </row>
        <row r="1686">
          <cell r="A1686">
            <v>930</v>
          </cell>
          <cell r="AK1686">
            <v>0</v>
          </cell>
        </row>
        <row r="1687">
          <cell r="A1687">
            <v>930</v>
          </cell>
          <cell r="AK1687">
            <v>0</v>
          </cell>
        </row>
        <row r="1688">
          <cell r="A1688">
            <v>930</v>
          </cell>
          <cell r="AK1688">
            <v>0</v>
          </cell>
        </row>
        <row r="1689">
          <cell r="A1689">
            <v>930</v>
          </cell>
          <cell r="AK1689">
            <v>0</v>
          </cell>
        </row>
        <row r="1690">
          <cell r="A1690">
            <v>930</v>
          </cell>
          <cell r="AK1690">
            <v>0</v>
          </cell>
        </row>
        <row r="1691">
          <cell r="A1691">
            <v>930</v>
          </cell>
          <cell r="AK1691">
            <v>0</v>
          </cell>
        </row>
        <row r="1692">
          <cell r="A1692">
            <v>930</v>
          </cell>
          <cell r="AK1692">
            <v>1</v>
          </cell>
        </row>
        <row r="1693">
          <cell r="A1693">
            <v>930</v>
          </cell>
          <cell r="AK1693">
            <v>0.5</v>
          </cell>
        </row>
        <row r="1694">
          <cell r="A1694">
            <v>940</v>
          </cell>
          <cell r="AK1694">
            <v>1</v>
          </cell>
        </row>
        <row r="1695">
          <cell r="A1695">
            <v>940</v>
          </cell>
          <cell r="AK1695">
            <v>1</v>
          </cell>
        </row>
        <row r="1696">
          <cell r="A1696">
            <v>940</v>
          </cell>
          <cell r="AK1696">
            <v>0</v>
          </cell>
        </row>
        <row r="1697">
          <cell r="A1697">
            <v>940</v>
          </cell>
          <cell r="AK1697">
            <v>0</v>
          </cell>
        </row>
        <row r="1698">
          <cell r="A1698">
            <v>940</v>
          </cell>
          <cell r="AK1698">
            <v>0.5</v>
          </cell>
        </row>
        <row r="1699">
          <cell r="A1699">
            <v>940</v>
          </cell>
          <cell r="AK1699">
            <v>1</v>
          </cell>
        </row>
        <row r="1700">
          <cell r="A1700">
            <v>940</v>
          </cell>
          <cell r="AK1700">
            <v>1</v>
          </cell>
        </row>
        <row r="1701">
          <cell r="A1701">
            <v>940</v>
          </cell>
          <cell r="AK1701">
            <v>1</v>
          </cell>
        </row>
        <row r="1702">
          <cell r="A1702">
            <v>940</v>
          </cell>
          <cell r="AK1702">
            <v>1</v>
          </cell>
        </row>
        <row r="1703">
          <cell r="A1703">
            <v>940</v>
          </cell>
          <cell r="AK1703">
            <v>0.5</v>
          </cell>
        </row>
        <row r="1704">
          <cell r="A1704">
            <v>940</v>
          </cell>
          <cell r="AK1704">
            <v>0.5</v>
          </cell>
        </row>
        <row r="1705">
          <cell r="A1705">
            <v>940</v>
          </cell>
          <cell r="AK1705">
            <v>0</v>
          </cell>
        </row>
        <row r="1706">
          <cell r="A1706">
            <v>940</v>
          </cell>
          <cell r="AK1706">
            <v>0</v>
          </cell>
        </row>
        <row r="1707">
          <cell r="A1707">
            <v>940</v>
          </cell>
          <cell r="AK1707">
            <v>1</v>
          </cell>
        </row>
        <row r="1708">
          <cell r="A1708">
            <v>940</v>
          </cell>
          <cell r="AK1708">
            <v>0</v>
          </cell>
        </row>
        <row r="1709">
          <cell r="A1709">
            <v>940</v>
          </cell>
          <cell r="AK1709">
            <v>0.5</v>
          </cell>
        </row>
        <row r="1710">
          <cell r="A1710">
            <v>940</v>
          </cell>
          <cell r="AK1710">
            <v>1</v>
          </cell>
        </row>
        <row r="1711">
          <cell r="A1711">
            <v>940</v>
          </cell>
          <cell r="AK1711">
            <v>1</v>
          </cell>
        </row>
        <row r="1712">
          <cell r="A1712">
            <v>940</v>
          </cell>
          <cell r="AK1712">
            <v>1</v>
          </cell>
        </row>
        <row r="1713">
          <cell r="A1713">
            <v>940</v>
          </cell>
          <cell r="AK1713">
            <v>0.5</v>
          </cell>
        </row>
        <row r="1714">
          <cell r="A1714">
            <v>940</v>
          </cell>
          <cell r="AK1714">
            <v>0</v>
          </cell>
        </row>
        <row r="1715">
          <cell r="A1715">
            <v>940</v>
          </cell>
          <cell r="AK1715">
            <v>1</v>
          </cell>
        </row>
        <row r="1716">
          <cell r="A1716">
            <v>940</v>
          </cell>
          <cell r="AK1716">
            <v>0.5</v>
          </cell>
        </row>
        <row r="1717">
          <cell r="A1717">
            <v>940</v>
          </cell>
          <cell r="AK1717">
            <v>1</v>
          </cell>
        </row>
        <row r="1718">
          <cell r="A1718">
            <v>940</v>
          </cell>
          <cell r="AK1718">
            <v>1</v>
          </cell>
        </row>
        <row r="1719">
          <cell r="A1719">
            <v>940</v>
          </cell>
          <cell r="AK1719">
            <v>1</v>
          </cell>
        </row>
        <row r="1720">
          <cell r="A1720">
            <v>940</v>
          </cell>
          <cell r="AK1720">
            <v>0</v>
          </cell>
        </row>
        <row r="1721">
          <cell r="A1721">
            <v>940</v>
          </cell>
          <cell r="AK1721">
            <v>1</v>
          </cell>
        </row>
        <row r="1722">
          <cell r="A1722">
            <v>940</v>
          </cell>
          <cell r="AK1722">
            <v>0.5</v>
          </cell>
        </row>
        <row r="1723">
          <cell r="A1723">
            <v>940</v>
          </cell>
          <cell r="AK1723">
            <v>0</v>
          </cell>
        </row>
        <row r="1724">
          <cell r="A1724">
            <v>940</v>
          </cell>
          <cell r="AK1724">
            <v>1</v>
          </cell>
        </row>
        <row r="1725">
          <cell r="A1725">
            <v>940</v>
          </cell>
          <cell r="AK1725">
            <v>1</v>
          </cell>
        </row>
        <row r="1726">
          <cell r="A1726">
            <v>940</v>
          </cell>
          <cell r="AK1726">
            <v>1</v>
          </cell>
        </row>
        <row r="1727">
          <cell r="A1727">
            <v>940</v>
          </cell>
          <cell r="AK1727">
            <v>0.5</v>
          </cell>
        </row>
        <row r="1728">
          <cell r="A1728">
            <v>940</v>
          </cell>
          <cell r="AK1728">
            <v>0</v>
          </cell>
        </row>
        <row r="1729">
          <cell r="A1729">
            <v>940</v>
          </cell>
          <cell r="AK1729">
            <v>1</v>
          </cell>
        </row>
        <row r="1730">
          <cell r="A1730">
            <v>940</v>
          </cell>
          <cell r="AK1730">
            <v>1</v>
          </cell>
        </row>
        <row r="1731">
          <cell r="A1731">
            <v>940</v>
          </cell>
          <cell r="AK1731">
            <v>0</v>
          </cell>
        </row>
        <row r="1732">
          <cell r="A1732">
            <v>940</v>
          </cell>
          <cell r="AK1732">
            <v>0</v>
          </cell>
        </row>
        <row r="1733">
          <cell r="A1733">
            <v>940</v>
          </cell>
          <cell r="AK1733">
            <v>1</v>
          </cell>
        </row>
        <row r="1734">
          <cell r="A1734">
            <v>940</v>
          </cell>
          <cell r="AK1734">
            <v>0.5</v>
          </cell>
        </row>
        <row r="1735">
          <cell r="A1735">
            <v>940</v>
          </cell>
          <cell r="AK1735">
            <v>1</v>
          </cell>
        </row>
        <row r="1736">
          <cell r="A1736">
            <v>940</v>
          </cell>
          <cell r="AK1736">
            <v>0.5</v>
          </cell>
        </row>
        <row r="1737">
          <cell r="A1737">
            <v>940</v>
          </cell>
          <cell r="AK1737">
            <v>0.5</v>
          </cell>
        </row>
        <row r="1738">
          <cell r="A1738">
            <v>941</v>
          </cell>
          <cell r="AK1738">
            <v>0</v>
          </cell>
        </row>
        <row r="1739">
          <cell r="A1739">
            <v>941</v>
          </cell>
          <cell r="AK1739">
            <v>0</v>
          </cell>
        </row>
        <row r="1740">
          <cell r="A1740">
            <v>941</v>
          </cell>
          <cell r="AK1740">
            <v>0.5</v>
          </cell>
        </row>
        <row r="1741">
          <cell r="A1741">
            <v>941</v>
          </cell>
          <cell r="AK1741">
            <v>0.5</v>
          </cell>
        </row>
        <row r="1742">
          <cell r="A1742">
            <v>941</v>
          </cell>
          <cell r="AK1742">
            <v>0.5</v>
          </cell>
        </row>
        <row r="1743">
          <cell r="A1743">
            <v>941</v>
          </cell>
          <cell r="AK1743">
            <v>0.5</v>
          </cell>
        </row>
        <row r="1744">
          <cell r="A1744">
            <v>941</v>
          </cell>
          <cell r="AK1744">
            <v>0</v>
          </cell>
        </row>
        <row r="1745">
          <cell r="A1745">
            <v>941</v>
          </cell>
          <cell r="AK1745">
            <v>0</v>
          </cell>
        </row>
        <row r="1746">
          <cell r="A1746">
            <v>950</v>
          </cell>
          <cell r="AK1746">
            <v>0.5</v>
          </cell>
        </row>
        <row r="1747">
          <cell r="A1747">
            <v>950</v>
          </cell>
          <cell r="AK1747">
            <v>0.5</v>
          </cell>
        </row>
        <row r="1748">
          <cell r="A1748">
            <v>950</v>
          </cell>
          <cell r="AK1748">
            <v>0.5</v>
          </cell>
        </row>
        <row r="1749">
          <cell r="A1749">
            <v>950</v>
          </cell>
          <cell r="AK1749">
            <v>0</v>
          </cell>
        </row>
        <row r="1750">
          <cell r="A1750">
            <v>950</v>
          </cell>
          <cell r="AK1750">
            <v>0</v>
          </cell>
        </row>
        <row r="1751">
          <cell r="A1751">
            <v>950</v>
          </cell>
          <cell r="AK1751">
            <v>1</v>
          </cell>
        </row>
        <row r="1752">
          <cell r="A1752">
            <v>950</v>
          </cell>
          <cell r="AK1752">
            <v>1</v>
          </cell>
        </row>
        <row r="1753">
          <cell r="A1753">
            <v>950</v>
          </cell>
          <cell r="AK1753">
            <v>1</v>
          </cell>
        </row>
        <row r="1754">
          <cell r="A1754">
            <v>950</v>
          </cell>
          <cell r="AK1754">
            <v>1</v>
          </cell>
        </row>
        <row r="1755">
          <cell r="A1755">
            <v>950</v>
          </cell>
          <cell r="AK1755">
            <v>1</v>
          </cell>
        </row>
        <row r="1756">
          <cell r="A1756">
            <v>950</v>
          </cell>
          <cell r="AK1756">
            <v>1</v>
          </cell>
        </row>
        <row r="1757">
          <cell r="A1757">
            <v>950</v>
          </cell>
          <cell r="AK1757">
            <v>0</v>
          </cell>
        </row>
        <row r="1758">
          <cell r="A1758">
            <v>950</v>
          </cell>
          <cell r="AK1758">
            <v>0</v>
          </cell>
        </row>
        <row r="1759">
          <cell r="A1759">
            <v>950</v>
          </cell>
          <cell r="AK1759">
            <v>0.5</v>
          </cell>
        </row>
        <row r="1760">
          <cell r="A1760">
            <v>950</v>
          </cell>
          <cell r="AK1760">
            <v>1</v>
          </cell>
        </row>
        <row r="1761">
          <cell r="A1761">
            <v>950</v>
          </cell>
          <cell r="AK1761">
            <v>0</v>
          </cell>
        </row>
        <row r="1762">
          <cell r="A1762">
            <v>950</v>
          </cell>
          <cell r="AK1762">
            <v>0.5</v>
          </cell>
        </row>
        <row r="1763">
          <cell r="A1763">
            <v>950</v>
          </cell>
          <cell r="AK1763">
            <v>0</v>
          </cell>
        </row>
        <row r="1764">
          <cell r="A1764">
            <v>950</v>
          </cell>
          <cell r="AK1764">
            <v>1</v>
          </cell>
        </row>
        <row r="1765">
          <cell r="A1765">
            <v>950</v>
          </cell>
          <cell r="AK1765">
            <v>0</v>
          </cell>
        </row>
        <row r="1766">
          <cell r="A1766">
            <v>951</v>
          </cell>
          <cell r="AK1766">
            <v>0.5</v>
          </cell>
        </row>
        <row r="1767">
          <cell r="A1767">
            <v>951</v>
          </cell>
          <cell r="AK1767">
            <v>0.5</v>
          </cell>
        </row>
        <row r="1768">
          <cell r="A1768">
            <v>951</v>
          </cell>
          <cell r="AK1768">
            <v>0.5</v>
          </cell>
        </row>
        <row r="1769">
          <cell r="A1769">
            <v>951</v>
          </cell>
          <cell r="AK1769">
            <v>0.5</v>
          </cell>
        </row>
        <row r="1770">
          <cell r="A1770">
            <v>951</v>
          </cell>
          <cell r="AK1770">
            <v>0.5</v>
          </cell>
        </row>
        <row r="1771">
          <cell r="A1771">
            <v>951</v>
          </cell>
          <cell r="AK1771">
            <v>0.5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50"/>
  <sheetViews>
    <sheetView tabSelected="1" workbookViewId="0">
      <pane xSplit="1" topLeftCell="B1" activePane="topRight" state="frozen"/>
      <selection pane="topRight" sqref="A1:B1"/>
    </sheetView>
  </sheetViews>
  <sheetFormatPr defaultRowHeight="15" x14ac:dyDescent="0.25"/>
  <cols>
    <col min="1" max="1" width="44.42578125" bestFit="1" customWidth="1"/>
    <col min="2" max="2" width="18.42578125" customWidth="1"/>
    <col min="3" max="3" width="17.5703125" customWidth="1"/>
    <col min="4" max="4" width="5.7109375" customWidth="1"/>
    <col min="5" max="5" width="22.42578125" customWidth="1"/>
    <col min="6" max="6" width="16.140625" bestFit="1" customWidth="1"/>
    <col min="7" max="7" width="5.7109375" customWidth="1"/>
    <col min="8" max="8" width="19" customWidth="1"/>
    <col min="9" max="9" width="22.7109375" customWidth="1"/>
    <col min="10" max="10" width="22.140625" customWidth="1"/>
    <col min="11" max="11" width="16.85546875" customWidth="1"/>
    <col min="12" max="12" width="5.7109375" customWidth="1"/>
    <col min="13" max="13" width="17.42578125" customWidth="1"/>
    <col min="14" max="14" width="17.85546875" customWidth="1"/>
    <col min="15" max="15" width="14.140625" customWidth="1"/>
    <col min="16" max="16" width="15.5703125" customWidth="1"/>
    <col min="18" max="18" width="17.7109375" customWidth="1"/>
    <col min="19" max="19" width="16.7109375" customWidth="1"/>
  </cols>
  <sheetData>
    <row r="1" spans="1:19" s="79" customFormat="1" ht="47.25" customHeight="1" x14ac:dyDescent="0.25">
      <c r="A1" s="87" t="s">
        <v>199</v>
      </c>
      <c r="B1" s="87"/>
      <c r="C1" s="78"/>
      <c r="D1" s="78"/>
      <c r="E1" s="82" t="s">
        <v>227</v>
      </c>
      <c r="F1" s="82"/>
      <c r="G1" s="78"/>
      <c r="H1" s="81" t="s">
        <v>200</v>
      </c>
      <c r="I1" s="81"/>
      <c r="J1" s="81"/>
      <c r="K1" s="65"/>
      <c r="L1" s="65"/>
      <c r="Q1" s="64"/>
      <c r="R1" s="64"/>
      <c r="S1" s="64"/>
    </row>
    <row r="2" spans="1:19" s="80" customFormat="1" ht="23.25" x14ac:dyDescent="0.25">
      <c r="A2" s="83"/>
      <c r="B2" s="83"/>
      <c r="C2" s="83"/>
      <c r="D2" s="83"/>
      <c r="E2" s="83"/>
      <c r="F2" s="83"/>
      <c r="G2" s="83"/>
      <c r="H2" s="66"/>
      <c r="I2" s="66"/>
      <c r="J2" s="66"/>
      <c r="K2" s="66"/>
      <c r="L2" s="67"/>
      <c r="M2" s="68"/>
      <c r="N2" s="66"/>
      <c r="O2" s="69"/>
      <c r="P2" s="69"/>
      <c r="Q2" s="66"/>
      <c r="R2" s="66"/>
      <c r="S2" s="66"/>
    </row>
    <row r="3" spans="1:19" ht="23.25" customHeight="1" x14ac:dyDescent="0.35">
      <c r="A3" s="84" t="s">
        <v>212</v>
      </c>
      <c r="B3" s="84"/>
      <c r="C3" s="84"/>
      <c r="D3" s="84"/>
      <c r="E3" s="84"/>
      <c r="F3" s="84"/>
      <c r="G3" s="70"/>
      <c r="H3" s="71"/>
      <c r="I3" s="72"/>
      <c r="J3" s="73"/>
      <c r="K3" s="70"/>
      <c r="L3" s="74" t="s">
        <v>201</v>
      </c>
      <c r="M3" s="75"/>
      <c r="N3" s="76"/>
      <c r="O3" s="85" t="s">
        <v>202</v>
      </c>
      <c r="P3" s="85"/>
      <c r="Q3" s="85"/>
      <c r="R3" s="85"/>
      <c r="S3" s="70"/>
    </row>
    <row r="4" spans="1:19" ht="18" x14ac:dyDescent="0.25">
      <c r="A4" s="1"/>
      <c r="B4" s="1"/>
      <c r="C4" s="1"/>
      <c r="D4" s="1"/>
      <c r="E4" s="86" t="s">
        <v>203</v>
      </c>
      <c r="F4" s="86"/>
      <c r="G4" s="1"/>
      <c r="H4" s="86" t="s">
        <v>204</v>
      </c>
      <c r="I4" s="86"/>
      <c r="J4" s="86"/>
      <c r="K4" s="86"/>
      <c r="L4" s="1"/>
      <c r="M4" s="1"/>
      <c r="N4" s="1"/>
      <c r="O4" s="85"/>
      <c r="P4" s="85"/>
      <c r="Q4" s="85"/>
      <c r="R4" s="85"/>
      <c r="S4" s="1"/>
    </row>
    <row r="5" spans="1:19" ht="30" x14ac:dyDescent="0.25">
      <c r="A5" s="18" t="s">
        <v>1</v>
      </c>
      <c r="B5" s="31" t="s">
        <v>217</v>
      </c>
      <c r="C5" s="18" t="s">
        <v>205</v>
      </c>
      <c r="D5" s="18"/>
      <c r="E5" s="18" t="s">
        <v>206</v>
      </c>
      <c r="F5" s="18" t="s">
        <v>207</v>
      </c>
      <c r="G5" s="18"/>
      <c r="H5" s="18" t="s">
        <v>208</v>
      </c>
      <c r="I5" s="18" t="s">
        <v>209</v>
      </c>
      <c r="J5" s="18" t="s">
        <v>210</v>
      </c>
      <c r="K5" s="18" t="s">
        <v>211</v>
      </c>
      <c r="L5" s="18"/>
      <c r="M5" s="47" t="s">
        <v>213</v>
      </c>
      <c r="N5" s="47" t="s">
        <v>214</v>
      </c>
      <c r="O5" s="31" t="s">
        <v>3</v>
      </c>
      <c r="P5" s="30" t="s">
        <v>205</v>
      </c>
      <c r="Q5" s="18"/>
      <c r="R5" s="18" t="s">
        <v>215</v>
      </c>
      <c r="S5" s="18" t="s">
        <v>216</v>
      </c>
    </row>
    <row r="6" spans="1:19" x14ac:dyDescent="0.25">
      <c r="A6" s="93" t="s">
        <v>36</v>
      </c>
      <c r="B6" s="46">
        <f>O6</f>
        <v>0</v>
      </c>
      <c r="C6" s="44">
        <f>P6</f>
        <v>0</v>
      </c>
      <c r="D6" s="1"/>
      <c r="E6" s="43">
        <f>Categories!M7+Categories!M155+Categories!M303+Categories!M451</f>
        <v>0</v>
      </c>
      <c r="F6" s="43">
        <f>Categories!L7+Categories!L155+Categories!L303+Categories!L451</f>
        <v>3739000</v>
      </c>
      <c r="G6" s="1"/>
      <c r="H6" s="91">
        <v>3210000</v>
      </c>
      <c r="I6" s="91">
        <v>296000</v>
      </c>
      <c r="J6" s="43">
        <f>H6+I6</f>
        <v>3506000</v>
      </c>
      <c r="K6" s="43">
        <f>IF(J6-F6&gt;0,J6-F6,0)</f>
        <v>0</v>
      </c>
      <c r="L6" s="1"/>
      <c r="M6" s="145">
        <v>3739000</v>
      </c>
      <c r="N6" s="49">
        <f>F6+K6</f>
        <v>3739000</v>
      </c>
      <c r="O6" s="46">
        <f>N6-M6</f>
        <v>0</v>
      </c>
      <c r="P6" s="27">
        <f>O6/M6</f>
        <v>0</v>
      </c>
      <c r="Q6" s="1"/>
      <c r="R6" s="43">
        <f>IF(O6&lt;0,O6,0)</f>
        <v>0</v>
      </c>
      <c r="S6" s="43">
        <f>IF(O6&gt;0,O6,0)</f>
        <v>0</v>
      </c>
    </row>
    <row r="7" spans="1:19" x14ac:dyDescent="0.25">
      <c r="A7" s="94" t="s">
        <v>12</v>
      </c>
      <c r="B7" s="46">
        <f t="shared" ref="B7:B70" si="0">O7</f>
        <v>1000</v>
      </c>
      <c r="C7" s="44">
        <f t="shared" ref="C7:C70" si="1">P7</f>
        <v>1.1584800741427248E-4</v>
      </c>
      <c r="D7" s="1"/>
      <c r="E7" s="43">
        <f>Categories!M8+Categories!M156+Categories!M304+Categories!M452</f>
        <v>1000</v>
      </c>
      <c r="F7" s="43">
        <f>Categories!L8+Categories!L156+Categories!L304+Categories!L452</f>
        <v>8633000</v>
      </c>
      <c r="G7" s="1"/>
      <c r="H7" s="91">
        <v>7231000</v>
      </c>
      <c r="I7" s="91">
        <v>713000</v>
      </c>
      <c r="J7" s="43">
        <f t="shared" ref="J7:J70" si="2">H7+I7</f>
        <v>7944000</v>
      </c>
      <c r="K7" s="43">
        <f t="shared" ref="K7:K70" si="3">IF(J7-F7&gt;0,J7-F7,0)</f>
        <v>0</v>
      </c>
      <c r="L7" s="1"/>
      <c r="M7" s="145">
        <v>8632000</v>
      </c>
      <c r="N7" s="49">
        <f t="shared" ref="N7:N70" si="4">F7+K7</f>
        <v>8633000</v>
      </c>
      <c r="O7" s="46">
        <f t="shared" ref="O7:O70" si="5">N7-M7</f>
        <v>1000</v>
      </c>
      <c r="P7" s="27">
        <f t="shared" ref="P7:P70" si="6">O7/M7</f>
        <v>1.1584800741427248E-4</v>
      </c>
      <c r="Q7" s="1"/>
      <c r="R7" s="43">
        <f t="shared" ref="R7:R70" si="7">IF(O7&lt;0,O7,0)</f>
        <v>0</v>
      </c>
      <c r="S7" s="43">
        <f t="shared" ref="S7:S70" si="8">IF(O7&gt;0,O7,0)</f>
        <v>1000</v>
      </c>
    </row>
    <row r="8" spans="1:19" x14ac:dyDescent="0.25">
      <c r="A8" s="95" t="s">
        <v>5</v>
      </c>
      <c r="B8" s="46">
        <f t="shared" si="0"/>
        <v>6000</v>
      </c>
      <c r="C8" s="44">
        <f t="shared" si="1"/>
        <v>1.8465515649524513E-4</v>
      </c>
      <c r="D8" s="1"/>
      <c r="E8" s="43">
        <f>Categories!M9+Categories!M157+Categories!M305+Categories!M453</f>
        <v>6000</v>
      </c>
      <c r="F8" s="43">
        <f>Categories!L9+Categories!L157+Categories!L305+Categories!L453</f>
        <v>32499000</v>
      </c>
      <c r="G8" s="1"/>
      <c r="H8" s="91">
        <v>28781000</v>
      </c>
      <c r="I8" s="91">
        <v>2520000</v>
      </c>
      <c r="J8" s="43">
        <f t="shared" si="2"/>
        <v>31301000</v>
      </c>
      <c r="K8" s="43">
        <f t="shared" si="3"/>
        <v>0</v>
      </c>
      <c r="L8" s="1"/>
      <c r="M8" s="145">
        <v>32493000</v>
      </c>
      <c r="N8" s="49">
        <f t="shared" si="4"/>
        <v>32499000</v>
      </c>
      <c r="O8" s="46">
        <f t="shared" si="5"/>
        <v>6000</v>
      </c>
      <c r="P8" s="27">
        <f t="shared" si="6"/>
        <v>1.8465515649524513E-4</v>
      </c>
      <c r="Q8" s="1"/>
      <c r="R8" s="43">
        <f t="shared" si="7"/>
        <v>0</v>
      </c>
      <c r="S8" s="43">
        <f t="shared" si="8"/>
        <v>6000</v>
      </c>
    </row>
    <row r="9" spans="1:19" x14ac:dyDescent="0.25">
      <c r="A9" s="95" t="s">
        <v>119</v>
      </c>
      <c r="B9" s="46">
        <f t="shared" si="0"/>
        <v>2000</v>
      </c>
      <c r="C9" s="44">
        <f t="shared" si="1"/>
        <v>9.4091080165600304E-5</v>
      </c>
      <c r="D9" s="1"/>
      <c r="E9" s="43">
        <f>Categories!M10+Categories!M158+Categories!M306+Categories!M454</f>
        <v>2000</v>
      </c>
      <c r="F9" s="43">
        <f>Categories!L10+Categories!L158+Categories!L306+Categories!L454</f>
        <v>21258000</v>
      </c>
      <c r="G9" s="1"/>
      <c r="H9" s="91">
        <v>18820000</v>
      </c>
      <c r="I9" s="91">
        <v>1782000</v>
      </c>
      <c r="J9" s="43">
        <f t="shared" si="2"/>
        <v>20602000</v>
      </c>
      <c r="K9" s="43">
        <f t="shared" si="3"/>
        <v>0</v>
      </c>
      <c r="L9" s="1"/>
      <c r="M9" s="145">
        <v>21256000</v>
      </c>
      <c r="N9" s="49">
        <f t="shared" si="4"/>
        <v>21258000</v>
      </c>
      <c r="O9" s="46">
        <f t="shared" si="5"/>
        <v>2000</v>
      </c>
      <c r="P9" s="27">
        <f t="shared" si="6"/>
        <v>9.4091080165600304E-5</v>
      </c>
      <c r="Q9" s="1"/>
      <c r="R9" s="43">
        <f t="shared" si="7"/>
        <v>0</v>
      </c>
      <c r="S9" s="43">
        <f t="shared" si="8"/>
        <v>2000</v>
      </c>
    </row>
    <row r="10" spans="1:19" x14ac:dyDescent="0.25">
      <c r="A10" s="95" t="s">
        <v>86</v>
      </c>
      <c r="B10" s="46">
        <f t="shared" si="0"/>
        <v>2000</v>
      </c>
      <c r="C10" s="44">
        <f t="shared" si="1"/>
        <v>2.470660901791229E-4</v>
      </c>
      <c r="D10" s="1"/>
      <c r="E10" s="43">
        <f>Categories!M11+Categories!M159+Categories!M307+Categories!M455</f>
        <v>2000</v>
      </c>
      <c r="F10" s="43">
        <f>Categories!L11+Categories!L159+Categories!L307+Categories!L455</f>
        <v>8097000</v>
      </c>
      <c r="G10" s="1"/>
      <c r="H10" s="91">
        <v>7154000</v>
      </c>
      <c r="I10" s="91">
        <v>643000</v>
      </c>
      <c r="J10" s="43">
        <f t="shared" si="2"/>
        <v>7797000</v>
      </c>
      <c r="K10" s="43">
        <f t="shared" si="3"/>
        <v>0</v>
      </c>
      <c r="L10" s="1"/>
      <c r="M10" s="145">
        <v>8095000</v>
      </c>
      <c r="N10" s="49">
        <f t="shared" si="4"/>
        <v>8097000</v>
      </c>
      <c r="O10" s="46">
        <f t="shared" si="5"/>
        <v>2000</v>
      </c>
      <c r="P10" s="27">
        <f t="shared" si="6"/>
        <v>2.470660901791229E-4</v>
      </c>
      <c r="Q10" s="1"/>
      <c r="R10" s="43">
        <f t="shared" si="7"/>
        <v>0</v>
      </c>
      <c r="S10" s="43">
        <f t="shared" si="8"/>
        <v>2000</v>
      </c>
    </row>
    <row r="11" spans="1:19" x14ac:dyDescent="0.25">
      <c r="A11" s="95" t="s">
        <v>120</v>
      </c>
      <c r="B11" s="46">
        <f t="shared" si="0"/>
        <v>3000</v>
      </c>
      <c r="C11" s="44">
        <f t="shared" si="1"/>
        <v>6.9518468739861888E-5</v>
      </c>
      <c r="D11" s="1"/>
      <c r="E11" s="43">
        <f>Categories!M12+Categories!M160+Categories!M308+Categories!M456</f>
        <v>3000</v>
      </c>
      <c r="F11" s="43">
        <f>Categories!L12+Categories!L160+Categories!L308+Categories!L456</f>
        <v>43157000</v>
      </c>
      <c r="G11" s="1"/>
      <c r="H11" s="91">
        <v>37034000</v>
      </c>
      <c r="I11" s="91">
        <v>3607000</v>
      </c>
      <c r="J11" s="43">
        <f t="shared" si="2"/>
        <v>40641000</v>
      </c>
      <c r="K11" s="43">
        <f t="shared" si="3"/>
        <v>0</v>
      </c>
      <c r="L11" s="1"/>
      <c r="M11" s="145">
        <v>43154000</v>
      </c>
      <c r="N11" s="49">
        <f t="shared" si="4"/>
        <v>43157000</v>
      </c>
      <c r="O11" s="46">
        <f t="shared" si="5"/>
        <v>3000</v>
      </c>
      <c r="P11" s="27">
        <f t="shared" si="6"/>
        <v>6.9518468739861888E-5</v>
      </c>
      <c r="Q11" s="1"/>
      <c r="R11" s="43">
        <f t="shared" si="7"/>
        <v>0</v>
      </c>
      <c r="S11" s="43">
        <f t="shared" si="8"/>
        <v>3000</v>
      </c>
    </row>
    <row r="12" spans="1:19" x14ac:dyDescent="0.25">
      <c r="A12" s="95" t="s">
        <v>8</v>
      </c>
      <c r="B12" s="46">
        <f t="shared" si="0"/>
        <v>1000</v>
      </c>
      <c r="C12" s="44">
        <f t="shared" si="1"/>
        <v>1.9662976581394893E-5</v>
      </c>
      <c r="D12" s="1"/>
      <c r="E12" s="43">
        <f>Categories!M13+Categories!M161+Categories!M309+Categories!M457</f>
        <v>1000</v>
      </c>
      <c r="F12" s="43">
        <f>Categories!L13+Categories!L161+Categories!L309+Categories!L457</f>
        <v>50858000</v>
      </c>
      <c r="G12" s="1"/>
      <c r="H12" s="91">
        <v>42706000</v>
      </c>
      <c r="I12" s="91">
        <v>3918000</v>
      </c>
      <c r="J12" s="43">
        <f t="shared" si="2"/>
        <v>46624000</v>
      </c>
      <c r="K12" s="43">
        <f t="shared" si="3"/>
        <v>0</v>
      </c>
      <c r="L12" s="1"/>
      <c r="M12" s="145">
        <v>50857000</v>
      </c>
      <c r="N12" s="49">
        <f t="shared" si="4"/>
        <v>50858000</v>
      </c>
      <c r="O12" s="46">
        <f t="shared" si="5"/>
        <v>1000</v>
      </c>
      <c r="P12" s="27">
        <f t="shared" si="6"/>
        <v>1.9662976581394893E-5</v>
      </c>
      <c r="Q12" s="1"/>
      <c r="R12" s="43">
        <f t="shared" si="7"/>
        <v>0</v>
      </c>
      <c r="S12" s="43">
        <f t="shared" si="8"/>
        <v>1000</v>
      </c>
    </row>
    <row r="13" spans="1:19" x14ac:dyDescent="0.25">
      <c r="A13" s="95" t="s">
        <v>37</v>
      </c>
      <c r="B13" s="46">
        <f t="shared" si="0"/>
        <v>0</v>
      </c>
      <c r="C13" s="44">
        <f t="shared" si="1"/>
        <v>0</v>
      </c>
      <c r="D13" s="1"/>
      <c r="E13" s="43">
        <f>Categories!M14+Categories!M162+Categories!M310+Categories!M458</f>
        <v>0</v>
      </c>
      <c r="F13" s="43">
        <f>Categories!L14+Categories!L162+Categories!L310+Categories!L458</f>
        <v>2589000</v>
      </c>
      <c r="G13" s="1"/>
      <c r="H13" s="91">
        <v>2211000</v>
      </c>
      <c r="I13" s="91">
        <v>206000</v>
      </c>
      <c r="J13" s="43">
        <f t="shared" si="2"/>
        <v>2417000</v>
      </c>
      <c r="K13" s="43">
        <f t="shared" si="3"/>
        <v>0</v>
      </c>
      <c r="L13" s="1"/>
      <c r="M13" s="145">
        <v>2589000</v>
      </c>
      <c r="N13" s="49">
        <f t="shared" si="4"/>
        <v>2589000</v>
      </c>
      <c r="O13" s="46">
        <f t="shared" si="5"/>
        <v>0</v>
      </c>
      <c r="P13" s="27">
        <f t="shared" si="6"/>
        <v>0</v>
      </c>
      <c r="Q13" s="1"/>
      <c r="R13" s="43">
        <f t="shared" si="7"/>
        <v>0</v>
      </c>
      <c r="S13" s="43">
        <f t="shared" si="8"/>
        <v>0</v>
      </c>
    </row>
    <row r="14" spans="1:19" x14ac:dyDescent="0.25">
      <c r="A14" s="95" t="s">
        <v>9</v>
      </c>
      <c r="B14" s="46">
        <f t="shared" si="0"/>
        <v>3000</v>
      </c>
      <c r="C14" s="44">
        <f t="shared" si="1"/>
        <v>2.4077046548956661E-4</v>
      </c>
      <c r="D14" s="1"/>
      <c r="E14" s="43">
        <f>Categories!M15+Categories!M163+Categories!M311+Categories!M459</f>
        <v>3000</v>
      </c>
      <c r="F14" s="43">
        <f>Categories!L15+Categories!L163+Categories!L311+Categories!L459</f>
        <v>12463000</v>
      </c>
      <c r="G14" s="1"/>
      <c r="H14" s="91">
        <v>11238000</v>
      </c>
      <c r="I14" s="91">
        <v>942000</v>
      </c>
      <c r="J14" s="43">
        <f t="shared" si="2"/>
        <v>12180000</v>
      </c>
      <c r="K14" s="43">
        <f t="shared" si="3"/>
        <v>0</v>
      </c>
      <c r="L14" s="1"/>
      <c r="M14" s="145">
        <v>12460000</v>
      </c>
      <c r="N14" s="49">
        <f t="shared" si="4"/>
        <v>12463000</v>
      </c>
      <c r="O14" s="46">
        <f t="shared" si="5"/>
        <v>3000</v>
      </c>
      <c r="P14" s="27">
        <f t="shared" si="6"/>
        <v>2.4077046548956661E-4</v>
      </c>
      <c r="Q14" s="1"/>
      <c r="R14" s="43">
        <f t="shared" si="7"/>
        <v>0</v>
      </c>
      <c r="S14" s="43">
        <f t="shared" si="8"/>
        <v>3000</v>
      </c>
    </row>
    <row r="15" spans="1:19" x14ac:dyDescent="0.25">
      <c r="A15" s="95" t="s">
        <v>10</v>
      </c>
      <c r="B15" s="46">
        <f t="shared" si="0"/>
        <v>0</v>
      </c>
      <c r="C15" s="44">
        <f t="shared" si="1"/>
        <v>0</v>
      </c>
      <c r="D15" s="1"/>
      <c r="E15" s="43">
        <f>Categories!M16+Categories!M164+Categories!M312+Categories!M460</f>
        <v>0</v>
      </c>
      <c r="F15" s="43">
        <f>Categories!L16+Categories!L164+Categories!L312+Categories!L460</f>
        <v>12092000</v>
      </c>
      <c r="G15" s="1"/>
      <c r="H15" s="91">
        <v>11034000</v>
      </c>
      <c r="I15" s="91">
        <v>902000</v>
      </c>
      <c r="J15" s="43">
        <f t="shared" si="2"/>
        <v>11936000</v>
      </c>
      <c r="K15" s="43">
        <f t="shared" si="3"/>
        <v>0</v>
      </c>
      <c r="L15" s="1"/>
      <c r="M15" s="145">
        <v>12092000</v>
      </c>
      <c r="N15" s="49">
        <f t="shared" si="4"/>
        <v>12092000</v>
      </c>
      <c r="O15" s="46">
        <f t="shared" si="5"/>
        <v>0</v>
      </c>
      <c r="P15" s="27">
        <f t="shared" si="6"/>
        <v>0</v>
      </c>
      <c r="Q15" s="1"/>
      <c r="R15" s="43">
        <f t="shared" si="7"/>
        <v>0</v>
      </c>
      <c r="S15" s="43">
        <f t="shared" si="8"/>
        <v>0</v>
      </c>
    </row>
    <row r="16" spans="1:19" x14ac:dyDescent="0.25">
      <c r="A16" s="95" t="s">
        <v>11</v>
      </c>
      <c r="B16" s="46">
        <f t="shared" si="0"/>
        <v>0</v>
      </c>
      <c r="C16" s="44">
        <f t="shared" si="1"/>
        <v>0</v>
      </c>
      <c r="D16" s="1"/>
      <c r="E16" s="43">
        <f>Categories!M17+Categories!M165+Categories!M313+Categories!M461</f>
        <v>9000</v>
      </c>
      <c r="F16" s="43">
        <f>Categories!L17+Categories!L165+Categories!L313+Categories!L461</f>
        <v>47033000</v>
      </c>
      <c r="G16" s="1"/>
      <c r="H16" s="91">
        <v>44137000</v>
      </c>
      <c r="I16" s="91">
        <v>3816000</v>
      </c>
      <c r="J16" s="43">
        <f t="shared" si="2"/>
        <v>47953000</v>
      </c>
      <c r="K16" s="43">
        <f t="shared" si="3"/>
        <v>920000</v>
      </c>
      <c r="L16" s="1"/>
      <c r="M16" s="145">
        <v>47953000</v>
      </c>
      <c r="N16" s="49">
        <f t="shared" si="4"/>
        <v>47953000</v>
      </c>
      <c r="O16" s="46">
        <f t="shared" si="5"/>
        <v>0</v>
      </c>
      <c r="P16" s="27">
        <f t="shared" si="6"/>
        <v>0</v>
      </c>
      <c r="Q16" s="1"/>
      <c r="R16" s="43">
        <f t="shared" si="7"/>
        <v>0</v>
      </c>
      <c r="S16" s="43">
        <f t="shared" si="8"/>
        <v>0</v>
      </c>
    </row>
    <row r="17" spans="1:19" x14ac:dyDescent="0.25">
      <c r="A17" s="95" t="s">
        <v>51</v>
      </c>
      <c r="B17" s="46">
        <f t="shared" si="0"/>
        <v>0</v>
      </c>
      <c r="C17" s="44">
        <f t="shared" si="1"/>
        <v>0</v>
      </c>
      <c r="D17" s="1"/>
      <c r="E17" s="43">
        <f>Categories!M18+Categories!M166+Categories!M314+Categories!M462</f>
        <v>0</v>
      </c>
      <c r="F17" s="43">
        <f>Categories!L18+Categories!L166+Categories!L314+Categories!L462</f>
        <v>3347000</v>
      </c>
      <c r="G17" s="1"/>
      <c r="H17" s="91">
        <v>2817000</v>
      </c>
      <c r="I17" s="91">
        <v>251000</v>
      </c>
      <c r="J17" s="43">
        <f t="shared" si="2"/>
        <v>3068000</v>
      </c>
      <c r="K17" s="43">
        <f t="shared" si="3"/>
        <v>0</v>
      </c>
      <c r="L17" s="1"/>
      <c r="M17" s="145">
        <v>3347000</v>
      </c>
      <c r="N17" s="49">
        <f t="shared" si="4"/>
        <v>3347000</v>
      </c>
      <c r="O17" s="46">
        <f t="shared" si="5"/>
        <v>0</v>
      </c>
      <c r="P17" s="27">
        <f t="shared" si="6"/>
        <v>0</v>
      </c>
      <c r="Q17" s="1"/>
      <c r="R17" s="43">
        <f t="shared" si="7"/>
        <v>0</v>
      </c>
      <c r="S17" s="43">
        <f t="shared" si="8"/>
        <v>0</v>
      </c>
    </row>
    <row r="18" spans="1:19" x14ac:dyDescent="0.25">
      <c r="A18" s="95" t="s">
        <v>14</v>
      </c>
      <c r="B18" s="46">
        <f t="shared" si="0"/>
        <v>8000</v>
      </c>
      <c r="C18" s="44">
        <f t="shared" si="1"/>
        <v>1.6239697941618285E-4</v>
      </c>
      <c r="D18" s="1"/>
      <c r="E18" s="43">
        <f>Categories!M19+Categories!M167+Categories!M315+Categories!M463</f>
        <v>8000</v>
      </c>
      <c r="F18" s="43">
        <f>Categories!L19+Categories!L167+Categories!L315+Categories!L463</f>
        <v>49270000</v>
      </c>
      <c r="G18" s="1"/>
      <c r="H18" s="91">
        <v>44616000</v>
      </c>
      <c r="I18" s="91">
        <v>3860000</v>
      </c>
      <c r="J18" s="43">
        <f t="shared" si="2"/>
        <v>48476000</v>
      </c>
      <c r="K18" s="43">
        <f t="shared" si="3"/>
        <v>0</v>
      </c>
      <c r="L18" s="1"/>
      <c r="M18" s="145">
        <v>49262000</v>
      </c>
      <c r="N18" s="49">
        <f t="shared" si="4"/>
        <v>49270000</v>
      </c>
      <c r="O18" s="46">
        <f t="shared" si="5"/>
        <v>8000</v>
      </c>
      <c r="P18" s="27">
        <f t="shared" si="6"/>
        <v>1.6239697941618285E-4</v>
      </c>
      <c r="Q18" s="1"/>
      <c r="R18" s="43">
        <f t="shared" si="7"/>
        <v>0</v>
      </c>
      <c r="S18" s="43">
        <f t="shared" si="8"/>
        <v>8000</v>
      </c>
    </row>
    <row r="19" spans="1:19" x14ac:dyDescent="0.25">
      <c r="A19" s="95" t="s">
        <v>128</v>
      </c>
      <c r="B19" s="46">
        <f t="shared" si="0"/>
        <v>2000</v>
      </c>
      <c r="C19" s="44">
        <f t="shared" si="1"/>
        <v>1.2144028174145364E-4</v>
      </c>
      <c r="D19" s="1"/>
      <c r="E19" s="43">
        <f>Categories!M20+Categories!M168+Categories!M316+Categories!M464</f>
        <v>2000</v>
      </c>
      <c r="F19" s="43">
        <f>Categories!L20+Categories!L168+Categories!L316+Categories!L464</f>
        <v>16471000</v>
      </c>
      <c r="G19" s="1"/>
      <c r="H19" s="91">
        <v>14476000</v>
      </c>
      <c r="I19" s="91">
        <v>1350000</v>
      </c>
      <c r="J19" s="43">
        <f t="shared" si="2"/>
        <v>15826000</v>
      </c>
      <c r="K19" s="43">
        <f t="shared" si="3"/>
        <v>0</v>
      </c>
      <c r="L19" s="1"/>
      <c r="M19" s="145">
        <v>16469000</v>
      </c>
      <c r="N19" s="49">
        <f t="shared" si="4"/>
        <v>16471000</v>
      </c>
      <c r="O19" s="46">
        <f t="shared" si="5"/>
        <v>2000</v>
      </c>
      <c r="P19" s="27">
        <f t="shared" si="6"/>
        <v>1.2144028174145364E-4</v>
      </c>
      <c r="Q19" s="1"/>
      <c r="R19" s="43">
        <f t="shared" si="7"/>
        <v>0</v>
      </c>
      <c r="S19" s="43">
        <f t="shared" si="8"/>
        <v>2000</v>
      </c>
    </row>
    <row r="20" spans="1:19" x14ac:dyDescent="0.25">
      <c r="A20" s="95" t="s">
        <v>16</v>
      </c>
      <c r="B20" s="46">
        <f t="shared" si="0"/>
        <v>4000</v>
      </c>
      <c r="C20" s="44">
        <f t="shared" si="1"/>
        <v>1.3113034356150013E-4</v>
      </c>
      <c r="D20" s="1"/>
      <c r="E20" s="43">
        <f>Categories!M21+Categories!M169+Categories!M317+Categories!M465</f>
        <v>4000</v>
      </c>
      <c r="F20" s="43">
        <f>Categories!L21+Categories!L169+Categories!L317+Categories!L465</f>
        <v>30508000</v>
      </c>
      <c r="G20" s="1"/>
      <c r="H20" s="91">
        <v>26601000</v>
      </c>
      <c r="I20" s="91">
        <v>2253000</v>
      </c>
      <c r="J20" s="43">
        <f t="shared" si="2"/>
        <v>28854000</v>
      </c>
      <c r="K20" s="43">
        <f t="shared" si="3"/>
        <v>0</v>
      </c>
      <c r="L20" s="1"/>
      <c r="M20" s="145">
        <v>30504000</v>
      </c>
      <c r="N20" s="49">
        <f t="shared" si="4"/>
        <v>30508000</v>
      </c>
      <c r="O20" s="46">
        <f t="shared" si="5"/>
        <v>4000</v>
      </c>
      <c r="P20" s="27">
        <f t="shared" si="6"/>
        <v>1.3113034356150013E-4</v>
      </c>
      <c r="Q20" s="1"/>
      <c r="R20" s="43">
        <f t="shared" si="7"/>
        <v>0</v>
      </c>
      <c r="S20" s="43">
        <f t="shared" si="8"/>
        <v>4000</v>
      </c>
    </row>
    <row r="21" spans="1:19" x14ac:dyDescent="0.25">
      <c r="A21" s="95" t="s">
        <v>17</v>
      </c>
      <c r="B21" s="46">
        <f t="shared" si="0"/>
        <v>-1000</v>
      </c>
      <c r="C21" s="44">
        <f t="shared" si="1"/>
        <v>-8.849557522123894E-5</v>
      </c>
      <c r="D21" s="1"/>
      <c r="E21" s="43">
        <f>Categories!M22+Categories!M170+Categories!M318+Categories!M466</f>
        <v>-1000</v>
      </c>
      <c r="F21" s="43">
        <f>Categories!L22+Categories!L170+Categories!L318+Categories!L466</f>
        <v>11299000</v>
      </c>
      <c r="G21" s="1"/>
      <c r="H21" s="91">
        <v>10412000</v>
      </c>
      <c r="I21" s="91">
        <v>831000</v>
      </c>
      <c r="J21" s="43">
        <f t="shared" si="2"/>
        <v>11243000</v>
      </c>
      <c r="K21" s="43">
        <f t="shared" si="3"/>
        <v>0</v>
      </c>
      <c r="L21" s="1"/>
      <c r="M21" s="145">
        <v>11300000</v>
      </c>
      <c r="N21" s="49">
        <f t="shared" si="4"/>
        <v>11299000</v>
      </c>
      <c r="O21" s="46">
        <f t="shared" si="5"/>
        <v>-1000</v>
      </c>
      <c r="P21" s="27">
        <f t="shared" si="6"/>
        <v>-8.849557522123894E-5</v>
      </c>
      <c r="Q21" s="1"/>
      <c r="R21" s="43">
        <f t="shared" si="7"/>
        <v>-1000</v>
      </c>
      <c r="S21" s="43">
        <f t="shared" si="8"/>
        <v>0</v>
      </c>
    </row>
    <row r="22" spans="1:19" x14ac:dyDescent="0.25">
      <c r="A22" s="95" t="s">
        <v>18</v>
      </c>
      <c r="B22" s="46">
        <f t="shared" si="0"/>
        <v>0</v>
      </c>
      <c r="C22" s="44">
        <f t="shared" si="1"/>
        <v>0</v>
      </c>
      <c r="D22" s="1"/>
      <c r="E22" s="43">
        <f>Categories!M23+Categories!M171+Categories!M319+Categories!M467</f>
        <v>1000</v>
      </c>
      <c r="F22" s="43">
        <f>Categories!L23+Categories!L171+Categories!L319+Categories!L467</f>
        <v>1898000</v>
      </c>
      <c r="G22" s="1"/>
      <c r="H22" s="91">
        <v>1985000</v>
      </c>
      <c r="I22" s="91">
        <v>41000</v>
      </c>
      <c r="J22" s="43">
        <f t="shared" si="2"/>
        <v>2026000</v>
      </c>
      <c r="K22" s="43">
        <f t="shared" si="3"/>
        <v>128000</v>
      </c>
      <c r="L22" s="1"/>
      <c r="M22" s="145">
        <v>2026000</v>
      </c>
      <c r="N22" s="49">
        <f t="shared" si="4"/>
        <v>2026000</v>
      </c>
      <c r="O22" s="46">
        <f t="shared" si="5"/>
        <v>0</v>
      </c>
      <c r="P22" s="27">
        <f t="shared" si="6"/>
        <v>0</v>
      </c>
      <c r="Q22" s="1"/>
      <c r="R22" s="43">
        <f t="shared" si="7"/>
        <v>0</v>
      </c>
      <c r="S22" s="43">
        <f t="shared" si="8"/>
        <v>0</v>
      </c>
    </row>
    <row r="23" spans="1:19" x14ac:dyDescent="0.25">
      <c r="A23" s="95" t="s">
        <v>24</v>
      </c>
      <c r="B23" s="46">
        <f t="shared" si="0"/>
        <v>3000</v>
      </c>
      <c r="C23" s="44">
        <f t="shared" si="1"/>
        <v>1.0114632501685772E-4</v>
      </c>
      <c r="D23" s="1"/>
      <c r="E23" s="43">
        <f>Categories!M24+Categories!M172+Categories!M320+Categories!M468</f>
        <v>3000</v>
      </c>
      <c r="F23" s="43">
        <f>Categories!L24+Categories!L172+Categories!L320+Categories!L468</f>
        <v>29663000</v>
      </c>
      <c r="G23" s="1"/>
      <c r="H23" s="91">
        <v>27017000</v>
      </c>
      <c r="I23" s="91">
        <v>2218000</v>
      </c>
      <c r="J23" s="43">
        <f t="shared" si="2"/>
        <v>29235000</v>
      </c>
      <c r="K23" s="43">
        <f t="shared" si="3"/>
        <v>0</v>
      </c>
      <c r="L23" s="1"/>
      <c r="M23" s="145">
        <v>29660000</v>
      </c>
      <c r="N23" s="49">
        <f t="shared" si="4"/>
        <v>29663000</v>
      </c>
      <c r="O23" s="46">
        <f t="shared" si="5"/>
        <v>3000</v>
      </c>
      <c r="P23" s="27">
        <f t="shared" si="6"/>
        <v>1.0114632501685772E-4</v>
      </c>
      <c r="Q23" s="1"/>
      <c r="R23" s="43">
        <f t="shared" si="7"/>
        <v>0</v>
      </c>
      <c r="S23" s="43">
        <f t="shared" si="8"/>
        <v>3000</v>
      </c>
    </row>
    <row r="24" spans="1:19" x14ac:dyDescent="0.25">
      <c r="A24" s="95" t="s">
        <v>26</v>
      </c>
      <c r="B24" s="46">
        <f t="shared" si="0"/>
        <v>2000</v>
      </c>
      <c r="C24" s="44">
        <f t="shared" si="1"/>
        <v>5.955926146515783E-5</v>
      </c>
      <c r="D24" s="1"/>
      <c r="E24" s="43">
        <f>Categories!M25+Categories!M173+Categories!M321+Categories!M469</f>
        <v>2000</v>
      </c>
      <c r="F24" s="43">
        <f>Categories!L25+Categories!L173+Categories!L321+Categories!L469</f>
        <v>33582000</v>
      </c>
      <c r="G24" s="1"/>
      <c r="H24" s="91">
        <v>30940000</v>
      </c>
      <c r="I24" s="91">
        <v>2569000</v>
      </c>
      <c r="J24" s="43">
        <f t="shared" si="2"/>
        <v>33509000</v>
      </c>
      <c r="K24" s="43">
        <f t="shared" si="3"/>
        <v>0</v>
      </c>
      <c r="L24" s="1"/>
      <c r="M24" s="145">
        <v>33580000</v>
      </c>
      <c r="N24" s="49">
        <f t="shared" si="4"/>
        <v>33582000</v>
      </c>
      <c r="O24" s="46">
        <f t="shared" si="5"/>
        <v>2000</v>
      </c>
      <c r="P24" s="27">
        <f t="shared" si="6"/>
        <v>5.955926146515783E-5</v>
      </c>
      <c r="Q24" s="1"/>
      <c r="R24" s="43">
        <f t="shared" si="7"/>
        <v>0</v>
      </c>
      <c r="S24" s="43">
        <f t="shared" si="8"/>
        <v>2000</v>
      </c>
    </row>
    <row r="25" spans="1:19" x14ac:dyDescent="0.25">
      <c r="A25" s="95" t="s">
        <v>27</v>
      </c>
      <c r="B25" s="46">
        <f t="shared" si="0"/>
        <v>-1000</v>
      </c>
      <c r="C25" s="44">
        <f t="shared" si="1"/>
        <v>-5.7362473469856018E-5</v>
      </c>
      <c r="D25" s="1"/>
      <c r="E25" s="43">
        <f>Categories!M26+Categories!M174+Categories!M322+Categories!M470</f>
        <v>-1000</v>
      </c>
      <c r="F25" s="43">
        <f>Categories!L26+Categories!L174+Categories!L322+Categories!L470</f>
        <v>17432000</v>
      </c>
      <c r="G25" s="1"/>
      <c r="H25" s="91">
        <v>15156000</v>
      </c>
      <c r="I25" s="91">
        <v>1275000</v>
      </c>
      <c r="J25" s="43">
        <f t="shared" si="2"/>
        <v>16431000</v>
      </c>
      <c r="K25" s="43">
        <f t="shared" si="3"/>
        <v>0</v>
      </c>
      <c r="L25" s="1"/>
      <c r="M25" s="145">
        <v>17433000</v>
      </c>
      <c r="N25" s="49">
        <f t="shared" si="4"/>
        <v>17432000</v>
      </c>
      <c r="O25" s="46">
        <f t="shared" si="5"/>
        <v>-1000</v>
      </c>
      <c r="P25" s="27">
        <f t="shared" si="6"/>
        <v>-5.7362473469856018E-5</v>
      </c>
      <c r="Q25" s="1"/>
      <c r="R25" s="43">
        <f t="shared" si="7"/>
        <v>-1000</v>
      </c>
      <c r="S25" s="43">
        <f t="shared" si="8"/>
        <v>0</v>
      </c>
    </row>
    <row r="26" spans="1:19" x14ac:dyDescent="0.25">
      <c r="A26" s="95" t="s">
        <v>28</v>
      </c>
      <c r="B26" s="46">
        <f t="shared" si="0"/>
        <v>0</v>
      </c>
      <c r="C26" s="44">
        <f t="shared" si="1"/>
        <v>0</v>
      </c>
      <c r="D26" s="1"/>
      <c r="E26" s="43">
        <f>Categories!M27+Categories!M175+Categories!M323+Categories!M471</f>
        <v>4000</v>
      </c>
      <c r="F26" s="43">
        <f>Categories!L27+Categories!L175+Categories!L323+Categories!L471</f>
        <v>24395000</v>
      </c>
      <c r="G26" s="1"/>
      <c r="H26" s="91">
        <v>22991000</v>
      </c>
      <c r="I26" s="91">
        <v>1794000</v>
      </c>
      <c r="J26" s="43">
        <f t="shared" si="2"/>
        <v>24785000</v>
      </c>
      <c r="K26" s="43">
        <f t="shared" si="3"/>
        <v>390000</v>
      </c>
      <c r="L26" s="1"/>
      <c r="M26" s="145">
        <v>24785000</v>
      </c>
      <c r="N26" s="49">
        <f t="shared" si="4"/>
        <v>24785000</v>
      </c>
      <c r="O26" s="46">
        <f t="shared" si="5"/>
        <v>0</v>
      </c>
      <c r="P26" s="27">
        <f t="shared" si="6"/>
        <v>0</v>
      </c>
      <c r="Q26" s="1"/>
      <c r="R26" s="43">
        <f t="shared" si="7"/>
        <v>0</v>
      </c>
      <c r="S26" s="43">
        <f t="shared" si="8"/>
        <v>0</v>
      </c>
    </row>
    <row r="27" spans="1:19" x14ac:dyDescent="0.25">
      <c r="A27" s="95" t="s">
        <v>29</v>
      </c>
      <c r="B27" s="46">
        <f t="shared" si="0"/>
        <v>2000</v>
      </c>
      <c r="C27" s="44">
        <f t="shared" si="1"/>
        <v>2.9801817910892565E-4</v>
      </c>
      <c r="D27" s="1"/>
      <c r="E27" s="43">
        <f>Categories!M28+Categories!M176+Categories!M324+Categories!M472</f>
        <v>2000</v>
      </c>
      <c r="F27" s="43">
        <f>Categories!L28+Categories!L176+Categories!L324+Categories!L472</f>
        <v>6713000</v>
      </c>
      <c r="G27" s="1"/>
      <c r="H27" s="91">
        <v>5951000</v>
      </c>
      <c r="I27" s="91">
        <v>489000</v>
      </c>
      <c r="J27" s="43">
        <f t="shared" si="2"/>
        <v>6440000</v>
      </c>
      <c r="K27" s="43">
        <f t="shared" si="3"/>
        <v>0</v>
      </c>
      <c r="L27" s="1"/>
      <c r="M27" s="145">
        <v>6711000</v>
      </c>
      <c r="N27" s="49">
        <f t="shared" si="4"/>
        <v>6713000</v>
      </c>
      <c r="O27" s="46">
        <f t="shared" si="5"/>
        <v>2000</v>
      </c>
      <c r="P27" s="27">
        <f t="shared" si="6"/>
        <v>2.9801817910892565E-4</v>
      </c>
      <c r="Q27" s="1"/>
      <c r="R27" s="43">
        <f t="shared" si="7"/>
        <v>0</v>
      </c>
      <c r="S27" s="43">
        <f t="shared" si="8"/>
        <v>2000</v>
      </c>
    </row>
    <row r="28" spans="1:19" x14ac:dyDescent="0.25">
      <c r="A28" s="95" t="s">
        <v>15</v>
      </c>
      <c r="B28" s="46">
        <f t="shared" si="0"/>
        <v>5000</v>
      </c>
      <c r="C28" s="44">
        <f t="shared" si="1"/>
        <v>1.7368951262722757E-4</v>
      </c>
      <c r="D28" s="1"/>
      <c r="E28" s="43">
        <f>Categories!M29+Categories!M177+Categories!M325+Categories!M473</f>
        <v>5000</v>
      </c>
      <c r="F28" s="43">
        <f>Categories!L29+Categories!L177+Categories!L325+Categories!L473</f>
        <v>28792000</v>
      </c>
      <c r="G28" s="1"/>
      <c r="H28" s="91">
        <v>23963000</v>
      </c>
      <c r="I28" s="91">
        <v>2345000</v>
      </c>
      <c r="J28" s="43">
        <f t="shared" si="2"/>
        <v>26308000</v>
      </c>
      <c r="K28" s="43">
        <f t="shared" si="3"/>
        <v>0</v>
      </c>
      <c r="L28" s="1"/>
      <c r="M28" s="145">
        <v>28787000</v>
      </c>
      <c r="N28" s="49">
        <f t="shared" si="4"/>
        <v>28792000</v>
      </c>
      <c r="O28" s="46">
        <f t="shared" si="5"/>
        <v>5000</v>
      </c>
      <c r="P28" s="27">
        <f t="shared" si="6"/>
        <v>1.7368951262722757E-4</v>
      </c>
      <c r="Q28" s="1"/>
      <c r="R28" s="43">
        <f t="shared" si="7"/>
        <v>0</v>
      </c>
      <c r="S28" s="43">
        <f t="shared" si="8"/>
        <v>5000</v>
      </c>
    </row>
    <row r="29" spans="1:19" x14ac:dyDescent="0.25">
      <c r="A29" s="95" t="s">
        <v>6</v>
      </c>
      <c r="B29" s="46">
        <f t="shared" si="0"/>
        <v>0</v>
      </c>
      <c r="C29" s="44">
        <f t="shared" si="1"/>
        <v>0</v>
      </c>
      <c r="D29" s="1"/>
      <c r="E29" s="43">
        <f>Categories!M30+Categories!M178+Categories!M326+Categories!M474</f>
        <v>0</v>
      </c>
      <c r="F29" s="43">
        <f>Categories!L30+Categories!L178+Categories!L326+Categories!L474</f>
        <v>4958000</v>
      </c>
      <c r="G29" s="1"/>
      <c r="H29" s="91">
        <v>4206000</v>
      </c>
      <c r="I29" s="91">
        <v>408000</v>
      </c>
      <c r="J29" s="43">
        <f t="shared" si="2"/>
        <v>4614000</v>
      </c>
      <c r="K29" s="43">
        <f t="shared" si="3"/>
        <v>0</v>
      </c>
      <c r="L29" s="1"/>
      <c r="M29" s="145">
        <v>4958000</v>
      </c>
      <c r="N29" s="49">
        <f t="shared" si="4"/>
        <v>4958000</v>
      </c>
      <c r="O29" s="46">
        <f t="shared" si="5"/>
        <v>0</v>
      </c>
      <c r="P29" s="27">
        <f t="shared" si="6"/>
        <v>0</v>
      </c>
      <c r="Q29" s="1"/>
      <c r="R29" s="43">
        <f t="shared" si="7"/>
        <v>0</v>
      </c>
      <c r="S29" s="43">
        <f t="shared" si="8"/>
        <v>0</v>
      </c>
    </row>
    <row r="30" spans="1:19" x14ac:dyDescent="0.25">
      <c r="A30" s="95" t="s">
        <v>30</v>
      </c>
      <c r="B30" s="46">
        <f t="shared" si="0"/>
        <v>2000</v>
      </c>
      <c r="C30" s="44">
        <f t="shared" si="1"/>
        <v>7.8440600855002554E-5</v>
      </c>
      <c r="D30" s="1"/>
      <c r="E30" s="43">
        <f>Categories!M31+Categories!M179+Categories!M327+Categories!M475</f>
        <v>2000</v>
      </c>
      <c r="F30" s="43">
        <f>Categories!L31+Categories!L179+Categories!L327+Categories!L475</f>
        <v>25499000</v>
      </c>
      <c r="G30" s="1"/>
      <c r="H30" s="91">
        <v>22522000</v>
      </c>
      <c r="I30" s="91">
        <v>1868000</v>
      </c>
      <c r="J30" s="43">
        <f t="shared" si="2"/>
        <v>24390000</v>
      </c>
      <c r="K30" s="43">
        <f t="shared" si="3"/>
        <v>0</v>
      </c>
      <c r="L30" s="1"/>
      <c r="M30" s="145">
        <v>25497000</v>
      </c>
      <c r="N30" s="49">
        <f t="shared" si="4"/>
        <v>25499000</v>
      </c>
      <c r="O30" s="46">
        <f t="shared" si="5"/>
        <v>2000</v>
      </c>
      <c r="P30" s="27">
        <f t="shared" si="6"/>
        <v>7.8440600855002554E-5</v>
      </c>
      <c r="Q30" s="1"/>
      <c r="R30" s="43">
        <f t="shared" si="7"/>
        <v>0</v>
      </c>
      <c r="S30" s="43">
        <f t="shared" si="8"/>
        <v>2000</v>
      </c>
    </row>
    <row r="31" spans="1:19" x14ac:dyDescent="0.25">
      <c r="A31" s="95" t="s">
        <v>32</v>
      </c>
      <c r="B31" s="46">
        <f t="shared" si="0"/>
        <v>1000</v>
      </c>
      <c r="C31" s="44">
        <f t="shared" si="1"/>
        <v>4.5201826153776612E-5</v>
      </c>
      <c r="D31" s="1"/>
      <c r="E31" s="43">
        <f>Categories!M32+Categories!M180+Categories!M328+Categories!M476</f>
        <v>1000</v>
      </c>
      <c r="F31" s="43">
        <f>Categories!L32+Categories!L180+Categories!L328+Categories!L476</f>
        <v>22124000</v>
      </c>
      <c r="G31" s="1"/>
      <c r="H31" s="91">
        <v>19475000</v>
      </c>
      <c r="I31" s="91">
        <v>1737000</v>
      </c>
      <c r="J31" s="43">
        <f t="shared" si="2"/>
        <v>21212000</v>
      </c>
      <c r="K31" s="43">
        <f t="shared" si="3"/>
        <v>0</v>
      </c>
      <c r="L31" s="1"/>
      <c r="M31" s="145">
        <v>22123000</v>
      </c>
      <c r="N31" s="49">
        <f t="shared" si="4"/>
        <v>22124000</v>
      </c>
      <c r="O31" s="46">
        <f t="shared" si="5"/>
        <v>1000</v>
      </c>
      <c r="P31" s="27">
        <f t="shared" si="6"/>
        <v>4.5201826153776612E-5</v>
      </c>
      <c r="Q31" s="1"/>
      <c r="R31" s="43">
        <f t="shared" si="7"/>
        <v>0</v>
      </c>
      <c r="S31" s="43">
        <f t="shared" si="8"/>
        <v>1000</v>
      </c>
    </row>
    <row r="32" spans="1:19" x14ac:dyDescent="0.25">
      <c r="A32" s="95" t="s">
        <v>121</v>
      </c>
      <c r="B32" s="46">
        <f t="shared" si="0"/>
        <v>2000</v>
      </c>
      <c r="C32" s="44">
        <f t="shared" si="1"/>
        <v>4.8031893177069572E-5</v>
      </c>
      <c r="D32" s="1"/>
      <c r="E32" s="43">
        <f>Categories!M33+Categories!M181+Categories!M329+Categories!M477</f>
        <v>2000</v>
      </c>
      <c r="F32" s="43">
        <f>Categories!L33+Categories!L181+Categories!L329+Categories!L477</f>
        <v>41641000</v>
      </c>
      <c r="G32" s="1"/>
      <c r="H32" s="91">
        <v>34352000</v>
      </c>
      <c r="I32" s="91">
        <v>3554000</v>
      </c>
      <c r="J32" s="43">
        <f t="shared" si="2"/>
        <v>37906000</v>
      </c>
      <c r="K32" s="43">
        <f t="shared" si="3"/>
        <v>0</v>
      </c>
      <c r="L32" s="1"/>
      <c r="M32" s="145">
        <v>41639000</v>
      </c>
      <c r="N32" s="49">
        <f t="shared" si="4"/>
        <v>41641000</v>
      </c>
      <c r="O32" s="46">
        <f t="shared" si="5"/>
        <v>2000</v>
      </c>
      <c r="P32" s="27">
        <f t="shared" si="6"/>
        <v>4.8031893177069572E-5</v>
      </c>
      <c r="Q32" s="1"/>
      <c r="R32" s="43">
        <f t="shared" si="7"/>
        <v>0</v>
      </c>
      <c r="S32" s="43">
        <f t="shared" si="8"/>
        <v>2000</v>
      </c>
    </row>
    <row r="33" spans="1:19" x14ac:dyDescent="0.25">
      <c r="A33" s="95" t="s">
        <v>35</v>
      </c>
      <c r="B33" s="46">
        <f t="shared" si="0"/>
        <v>1000</v>
      </c>
      <c r="C33" s="44">
        <f t="shared" si="1"/>
        <v>7.8186082877247843E-5</v>
      </c>
      <c r="D33" s="1"/>
      <c r="E33" s="43">
        <f>Categories!M34+Categories!M182+Categories!M330+Categories!M478</f>
        <v>1000</v>
      </c>
      <c r="F33" s="43">
        <f>Categories!L34+Categories!L182+Categories!L330+Categories!L478</f>
        <v>12791000</v>
      </c>
      <c r="G33" s="1"/>
      <c r="H33" s="91">
        <v>11201000</v>
      </c>
      <c r="I33" s="91">
        <v>928000</v>
      </c>
      <c r="J33" s="43">
        <f t="shared" si="2"/>
        <v>12129000</v>
      </c>
      <c r="K33" s="43">
        <f t="shared" si="3"/>
        <v>0</v>
      </c>
      <c r="L33" s="1"/>
      <c r="M33" s="145">
        <v>12790000</v>
      </c>
      <c r="N33" s="49">
        <f t="shared" si="4"/>
        <v>12791000</v>
      </c>
      <c r="O33" s="46">
        <f t="shared" si="5"/>
        <v>1000</v>
      </c>
      <c r="P33" s="27">
        <f t="shared" si="6"/>
        <v>7.8186082877247843E-5</v>
      </c>
      <c r="Q33" s="1"/>
      <c r="R33" s="43">
        <f t="shared" si="7"/>
        <v>0</v>
      </c>
      <c r="S33" s="43">
        <f t="shared" si="8"/>
        <v>1000</v>
      </c>
    </row>
    <row r="34" spans="1:19" x14ac:dyDescent="0.25">
      <c r="A34" s="95" t="s">
        <v>38</v>
      </c>
      <c r="B34" s="46">
        <f t="shared" si="0"/>
        <v>-2000</v>
      </c>
      <c r="C34" s="44">
        <f t="shared" si="1"/>
        <v>-5.9928684865010636E-5</v>
      </c>
      <c r="D34" s="1"/>
      <c r="E34" s="43">
        <f>Categories!M35+Categories!M183+Categories!M331+Categories!M479</f>
        <v>-2000</v>
      </c>
      <c r="F34" s="43">
        <f>Categories!L35+Categories!L183+Categories!L331+Categories!L479</f>
        <v>33371000</v>
      </c>
      <c r="G34" s="1"/>
      <c r="H34" s="91">
        <v>28891000</v>
      </c>
      <c r="I34" s="91">
        <v>2615000</v>
      </c>
      <c r="J34" s="43">
        <f t="shared" si="2"/>
        <v>31506000</v>
      </c>
      <c r="K34" s="43">
        <f t="shared" si="3"/>
        <v>0</v>
      </c>
      <c r="L34" s="1"/>
      <c r="M34" s="145">
        <v>33373000</v>
      </c>
      <c r="N34" s="49">
        <f t="shared" si="4"/>
        <v>33371000</v>
      </c>
      <c r="O34" s="46">
        <f t="shared" si="5"/>
        <v>-2000</v>
      </c>
      <c r="P34" s="27">
        <f t="shared" si="6"/>
        <v>-5.9928684865010636E-5</v>
      </c>
      <c r="Q34" s="1"/>
      <c r="R34" s="43">
        <f t="shared" si="7"/>
        <v>-2000</v>
      </c>
      <c r="S34" s="43">
        <f t="shared" si="8"/>
        <v>0</v>
      </c>
    </row>
    <row r="35" spans="1:19" x14ac:dyDescent="0.25">
      <c r="A35" s="95" t="s">
        <v>39</v>
      </c>
      <c r="B35" s="46">
        <f t="shared" si="0"/>
        <v>0</v>
      </c>
      <c r="C35" s="44">
        <f t="shared" si="1"/>
        <v>0</v>
      </c>
      <c r="D35" s="1"/>
      <c r="E35" s="43">
        <f>Categories!M36+Categories!M184+Categories!M332+Categories!M480</f>
        <v>-3000</v>
      </c>
      <c r="F35" s="43">
        <f>Categories!L36+Categories!L184+Categories!L332+Categories!L480</f>
        <v>296226000</v>
      </c>
      <c r="G35" s="1"/>
      <c r="H35" s="91">
        <v>271083000</v>
      </c>
      <c r="I35" s="91">
        <v>25890000</v>
      </c>
      <c r="J35" s="43">
        <f t="shared" si="2"/>
        <v>296973000</v>
      </c>
      <c r="K35" s="43">
        <f t="shared" si="3"/>
        <v>747000</v>
      </c>
      <c r="L35" s="1"/>
      <c r="M35" s="145">
        <v>296973000</v>
      </c>
      <c r="N35" s="49">
        <f t="shared" si="4"/>
        <v>296973000</v>
      </c>
      <c r="O35" s="46">
        <f t="shared" si="5"/>
        <v>0</v>
      </c>
      <c r="P35" s="27">
        <f t="shared" si="6"/>
        <v>0</v>
      </c>
      <c r="Q35" s="1"/>
      <c r="R35" s="43">
        <f t="shared" si="7"/>
        <v>0</v>
      </c>
      <c r="S35" s="43">
        <f t="shared" si="8"/>
        <v>0</v>
      </c>
    </row>
    <row r="36" spans="1:19" x14ac:dyDescent="0.25">
      <c r="A36" s="95" t="s">
        <v>109</v>
      </c>
      <c r="B36" s="46">
        <f t="shared" si="0"/>
        <v>0</v>
      </c>
      <c r="C36" s="44">
        <f t="shared" si="1"/>
        <v>0</v>
      </c>
      <c r="D36" s="1"/>
      <c r="E36" s="43">
        <f>Categories!M37+Categories!M185+Categories!M333+Categories!M481</f>
        <v>0</v>
      </c>
      <c r="F36" s="43">
        <f>Categories!L37+Categories!L185+Categories!L333+Categories!L481</f>
        <v>4830000</v>
      </c>
      <c r="G36" s="1"/>
      <c r="H36" s="91">
        <v>3868000</v>
      </c>
      <c r="I36" s="91">
        <v>383000</v>
      </c>
      <c r="J36" s="43">
        <f t="shared" si="2"/>
        <v>4251000</v>
      </c>
      <c r="K36" s="43">
        <f t="shared" si="3"/>
        <v>0</v>
      </c>
      <c r="L36" s="1"/>
      <c r="M36" s="145">
        <v>4830000</v>
      </c>
      <c r="N36" s="49">
        <f t="shared" si="4"/>
        <v>4830000</v>
      </c>
      <c r="O36" s="46">
        <f t="shared" si="5"/>
        <v>0</v>
      </c>
      <c r="P36" s="27">
        <f t="shared" si="6"/>
        <v>0</v>
      </c>
      <c r="Q36" s="1"/>
      <c r="R36" s="43">
        <f t="shared" si="7"/>
        <v>0</v>
      </c>
      <c r="S36" s="43">
        <f t="shared" si="8"/>
        <v>0</v>
      </c>
    </row>
    <row r="37" spans="1:19" x14ac:dyDescent="0.25">
      <c r="A37" s="95" t="s">
        <v>40</v>
      </c>
      <c r="B37" s="46">
        <f t="shared" si="0"/>
        <v>1000</v>
      </c>
      <c r="C37" s="44">
        <f t="shared" si="1"/>
        <v>1.0670081092616304E-4</v>
      </c>
      <c r="D37" s="1"/>
      <c r="E37" s="43">
        <f>Categories!M38+Categories!M186+Categories!M334+Categories!M482</f>
        <v>1000</v>
      </c>
      <c r="F37" s="43">
        <f>Categories!L38+Categories!L186+Categories!L334+Categories!L482</f>
        <v>9373000</v>
      </c>
      <c r="G37" s="1"/>
      <c r="H37" s="91">
        <v>7784000</v>
      </c>
      <c r="I37" s="91">
        <v>688000</v>
      </c>
      <c r="J37" s="43">
        <f t="shared" si="2"/>
        <v>8472000</v>
      </c>
      <c r="K37" s="43">
        <f t="shared" si="3"/>
        <v>0</v>
      </c>
      <c r="L37" s="1"/>
      <c r="M37" s="145">
        <v>9372000</v>
      </c>
      <c r="N37" s="49">
        <f t="shared" si="4"/>
        <v>9373000</v>
      </c>
      <c r="O37" s="46">
        <f t="shared" si="5"/>
        <v>1000</v>
      </c>
      <c r="P37" s="27">
        <f t="shared" si="6"/>
        <v>1.0670081092616304E-4</v>
      </c>
      <c r="Q37" s="1"/>
      <c r="R37" s="43">
        <f t="shared" si="7"/>
        <v>0</v>
      </c>
      <c r="S37" s="43">
        <f t="shared" si="8"/>
        <v>1000</v>
      </c>
    </row>
    <row r="38" spans="1:19" x14ac:dyDescent="0.25">
      <c r="A38" s="95" t="s">
        <v>41</v>
      </c>
      <c r="B38" s="46">
        <f t="shared" si="0"/>
        <v>-1000</v>
      </c>
      <c r="C38" s="44">
        <f t="shared" si="1"/>
        <v>-6.0931026078479162E-5</v>
      </c>
      <c r="D38" s="1"/>
      <c r="E38" s="43">
        <f>Categories!M39+Categories!M187+Categories!M335+Categories!M483</f>
        <v>-1000</v>
      </c>
      <c r="F38" s="43">
        <f>Categories!L39+Categories!L187+Categories!L335+Categories!L483</f>
        <v>16411000</v>
      </c>
      <c r="G38" s="1"/>
      <c r="H38" s="91">
        <v>14315000</v>
      </c>
      <c r="I38" s="91">
        <v>1250000</v>
      </c>
      <c r="J38" s="43">
        <f t="shared" si="2"/>
        <v>15565000</v>
      </c>
      <c r="K38" s="43">
        <f t="shared" si="3"/>
        <v>0</v>
      </c>
      <c r="L38" s="1"/>
      <c r="M38" s="145">
        <v>16412000</v>
      </c>
      <c r="N38" s="49">
        <f t="shared" si="4"/>
        <v>16411000</v>
      </c>
      <c r="O38" s="46">
        <f t="shared" si="5"/>
        <v>-1000</v>
      </c>
      <c r="P38" s="27">
        <f t="shared" si="6"/>
        <v>-6.0931026078479162E-5</v>
      </c>
      <c r="Q38" s="1"/>
      <c r="R38" s="43">
        <f t="shared" si="7"/>
        <v>-1000</v>
      </c>
      <c r="S38" s="43">
        <f t="shared" si="8"/>
        <v>0</v>
      </c>
    </row>
    <row r="39" spans="1:19" x14ac:dyDescent="0.25">
      <c r="A39" s="95" t="s">
        <v>146</v>
      </c>
      <c r="B39" s="46">
        <f t="shared" si="0"/>
        <v>0</v>
      </c>
      <c r="C39" s="44">
        <f t="shared" si="1"/>
        <v>0</v>
      </c>
      <c r="D39" s="1"/>
      <c r="E39" s="43">
        <f>Categories!M40+Categories!M188+Categories!M336+Categories!M484</f>
        <v>1000</v>
      </c>
      <c r="F39" s="43">
        <f>Categories!L40+Categories!L188+Categories!L336+Categories!L484</f>
        <v>10964000</v>
      </c>
      <c r="G39" s="1"/>
      <c r="H39" s="91">
        <v>10508000</v>
      </c>
      <c r="I39" s="91">
        <v>826000</v>
      </c>
      <c r="J39" s="43">
        <f t="shared" si="2"/>
        <v>11334000</v>
      </c>
      <c r="K39" s="77">
        <v>1205000</v>
      </c>
      <c r="L39" s="1"/>
      <c r="M39" s="145">
        <v>12169000</v>
      </c>
      <c r="N39" s="49">
        <f t="shared" si="4"/>
        <v>12169000</v>
      </c>
      <c r="O39" s="46">
        <f t="shared" si="5"/>
        <v>0</v>
      </c>
      <c r="P39" s="27">
        <f t="shared" si="6"/>
        <v>0</v>
      </c>
      <c r="Q39" s="1"/>
      <c r="R39" s="43">
        <f t="shared" si="7"/>
        <v>0</v>
      </c>
      <c r="S39" s="43">
        <f t="shared" si="8"/>
        <v>0</v>
      </c>
    </row>
    <row r="40" spans="1:19" x14ac:dyDescent="0.25">
      <c r="A40" s="95" t="s">
        <v>42</v>
      </c>
      <c r="B40" s="46">
        <f t="shared" si="0"/>
        <v>0</v>
      </c>
      <c r="C40" s="44">
        <f t="shared" si="1"/>
        <v>0</v>
      </c>
      <c r="D40" s="1"/>
      <c r="E40" s="43">
        <f>Categories!M41+Categories!M189+Categories!M337+Categories!M485</f>
        <v>0</v>
      </c>
      <c r="F40" s="43">
        <f>Categories!L41+Categories!L189+Categories!L337+Categories!L485</f>
        <v>42070000</v>
      </c>
      <c r="G40" s="1"/>
      <c r="H40" s="91">
        <v>38126000</v>
      </c>
      <c r="I40" s="91">
        <v>3311000</v>
      </c>
      <c r="J40" s="43">
        <f t="shared" si="2"/>
        <v>41437000</v>
      </c>
      <c r="K40" s="43">
        <f t="shared" si="3"/>
        <v>0</v>
      </c>
      <c r="L40" s="1"/>
      <c r="M40" s="145">
        <v>42070000</v>
      </c>
      <c r="N40" s="49">
        <f t="shared" si="4"/>
        <v>42070000</v>
      </c>
      <c r="O40" s="46">
        <f t="shared" si="5"/>
        <v>0</v>
      </c>
      <c r="P40" s="27">
        <f t="shared" si="6"/>
        <v>0</v>
      </c>
      <c r="Q40" s="1"/>
      <c r="R40" s="43">
        <f t="shared" si="7"/>
        <v>0</v>
      </c>
      <c r="S40" s="43">
        <f t="shared" si="8"/>
        <v>0</v>
      </c>
    </row>
    <row r="41" spans="1:19" x14ac:dyDescent="0.25">
      <c r="A41" s="95" t="s">
        <v>43</v>
      </c>
      <c r="B41" s="46">
        <f t="shared" si="0"/>
        <v>-1000</v>
      </c>
      <c r="C41" s="44">
        <f t="shared" si="1"/>
        <v>-4.7927150730889051E-5</v>
      </c>
      <c r="D41" s="1"/>
      <c r="E41" s="43">
        <f>Categories!M42+Categories!M190+Categories!M338+Categories!M486</f>
        <v>-1000</v>
      </c>
      <c r="F41" s="43">
        <f>Categories!L42+Categories!L190+Categories!L338+Categories!L486</f>
        <v>20864000</v>
      </c>
      <c r="G41" s="1"/>
      <c r="H41" s="91">
        <v>18404000</v>
      </c>
      <c r="I41" s="91">
        <v>1552000</v>
      </c>
      <c r="J41" s="43">
        <f t="shared" si="2"/>
        <v>19956000</v>
      </c>
      <c r="K41" s="43">
        <f t="shared" si="3"/>
        <v>0</v>
      </c>
      <c r="L41" s="1"/>
      <c r="M41" s="145">
        <v>20865000</v>
      </c>
      <c r="N41" s="49">
        <f t="shared" si="4"/>
        <v>20864000</v>
      </c>
      <c r="O41" s="46">
        <f t="shared" si="5"/>
        <v>-1000</v>
      </c>
      <c r="P41" s="27">
        <f t="shared" si="6"/>
        <v>-4.7927150730889051E-5</v>
      </c>
      <c r="Q41" s="1"/>
      <c r="R41" s="43">
        <f t="shared" si="7"/>
        <v>-1000</v>
      </c>
      <c r="S41" s="43">
        <f t="shared" si="8"/>
        <v>0</v>
      </c>
    </row>
    <row r="42" spans="1:19" x14ac:dyDescent="0.25">
      <c r="A42" s="95" t="s">
        <v>44</v>
      </c>
      <c r="B42" s="46">
        <f t="shared" si="0"/>
        <v>0</v>
      </c>
      <c r="C42" s="44">
        <f t="shared" si="1"/>
        <v>0</v>
      </c>
      <c r="D42" s="1"/>
      <c r="E42" s="43">
        <f>Categories!M43+Categories!M191+Categories!M339+Categories!M487</f>
        <v>0</v>
      </c>
      <c r="F42" s="43">
        <f>Categories!L43+Categories!L191+Categories!L339+Categories!L487</f>
        <v>13484000</v>
      </c>
      <c r="G42" s="1"/>
      <c r="H42" s="91">
        <v>11675000</v>
      </c>
      <c r="I42" s="91">
        <v>1073000</v>
      </c>
      <c r="J42" s="43">
        <f t="shared" si="2"/>
        <v>12748000</v>
      </c>
      <c r="K42" s="43">
        <f t="shared" si="3"/>
        <v>0</v>
      </c>
      <c r="L42" s="1"/>
      <c r="M42" s="145">
        <v>13484000</v>
      </c>
      <c r="N42" s="49">
        <f t="shared" si="4"/>
        <v>13484000</v>
      </c>
      <c r="O42" s="46">
        <f t="shared" si="5"/>
        <v>0</v>
      </c>
      <c r="P42" s="27">
        <f t="shared" si="6"/>
        <v>0</v>
      </c>
      <c r="Q42" s="1"/>
      <c r="R42" s="43">
        <f t="shared" si="7"/>
        <v>0</v>
      </c>
      <c r="S42" s="43">
        <f t="shared" si="8"/>
        <v>0</v>
      </c>
    </row>
    <row r="43" spans="1:19" x14ac:dyDescent="0.25">
      <c r="A43" s="95" t="s">
        <v>25</v>
      </c>
      <c r="B43" s="46">
        <f t="shared" si="0"/>
        <v>1000</v>
      </c>
      <c r="C43" s="44">
        <f t="shared" si="1"/>
        <v>7.2955424235791931E-5</v>
      </c>
      <c r="D43" s="1"/>
      <c r="E43" s="43">
        <f>Categories!M44+Categories!M192+Categories!M340+Categories!M488</f>
        <v>1000</v>
      </c>
      <c r="F43" s="43">
        <f>Categories!L44+Categories!L192+Categories!L340+Categories!L488</f>
        <v>13708000</v>
      </c>
      <c r="G43" s="1"/>
      <c r="H43" s="91">
        <v>12295000</v>
      </c>
      <c r="I43" s="91">
        <v>1069000</v>
      </c>
      <c r="J43" s="43">
        <f t="shared" si="2"/>
        <v>13364000</v>
      </c>
      <c r="K43" s="43">
        <f t="shared" si="3"/>
        <v>0</v>
      </c>
      <c r="L43" s="1"/>
      <c r="M43" s="145">
        <v>13707000</v>
      </c>
      <c r="N43" s="49">
        <f t="shared" si="4"/>
        <v>13708000</v>
      </c>
      <c r="O43" s="46">
        <f t="shared" si="5"/>
        <v>1000</v>
      </c>
      <c r="P43" s="27">
        <f t="shared" si="6"/>
        <v>7.2955424235791931E-5</v>
      </c>
      <c r="Q43" s="1"/>
      <c r="R43" s="43">
        <f t="shared" si="7"/>
        <v>0</v>
      </c>
      <c r="S43" s="43">
        <f t="shared" si="8"/>
        <v>1000</v>
      </c>
    </row>
    <row r="44" spans="1:19" x14ac:dyDescent="0.25">
      <c r="A44" s="96" t="s">
        <v>87</v>
      </c>
      <c r="B44" s="46">
        <f t="shared" si="0"/>
        <v>1000</v>
      </c>
      <c r="C44" s="44">
        <f t="shared" si="1"/>
        <v>4.9975012493753122E-4</v>
      </c>
      <c r="D44" s="1"/>
      <c r="E44" s="43">
        <f>Categories!M45+Categories!M193+Categories!M341+Categories!M489</f>
        <v>1000</v>
      </c>
      <c r="F44" s="43">
        <f>Categories!L45+Categories!L193+Categories!L341+Categories!L489</f>
        <v>2002000</v>
      </c>
      <c r="G44" s="1"/>
      <c r="H44" s="91">
        <v>1504000</v>
      </c>
      <c r="I44" s="91">
        <v>158000</v>
      </c>
      <c r="J44" s="43">
        <f t="shared" si="2"/>
        <v>1662000</v>
      </c>
      <c r="K44" s="43">
        <f t="shared" si="3"/>
        <v>0</v>
      </c>
      <c r="L44" s="1"/>
      <c r="M44" s="145">
        <v>2001000</v>
      </c>
      <c r="N44" s="49">
        <f t="shared" si="4"/>
        <v>2002000</v>
      </c>
      <c r="O44" s="46">
        <f t="shared" si="5"/>
        <v>1000</v>
      </c>
      <c r="P44" s="27">
        <f t="shared" si="6"/>
        <v>4.9975012493753122E-4</v>
      </c>
      <c r="Q44" s="1"/>
      <c r="R44" s="43">
        <f t="shared" si="7"/>
        <v>0</v>
      </c>
      <c r="S44" s="43">
        <f t="shared" si="8"/>
        <v>1000</v>
      </c>
    </row>
    <row r="45" spans="1:19" x14ac:dyDescent="0.25">
      <c r="A45" s="97" t="s">
        <v>45</v>
      </c>
      <c r="B45" s="46">
        <f t="shared" si="0"/>
        <v>0</v>
      </c>
      <c r="C45" s="44">
        <f t="shared" si="1"/>
        <v>0</v>
      </c>
      <c r="D45" s="1"/>
      <c r="E45" s="43">
        <f>Categories!M46+Categories!M194+Categories!M342+Categories!M490</f>
        <v>-3000</v>
      </c>
      <c r="F45" s="43">
        <f>Categories!L46+Categories!L194+Categories!L342+Categories!L490</f>
        <v>13375000</v>
      </c>
      <c r="G45" s="1"/>
      <c r="H45" s="91">
        <v>15646000</v>
      </c>
      <c r="I45" s="91">
        <v>1021000</v>
      </c>
      <c r="J45" s="43">
        <f t="shared" si="2"/>
        <v>16667000</v>
      </c>
      <c r="K45" s="43">
        <f t="shared" si="3"/>
        <v>3292000</v>
      </c>
      <c r="L45" s="1"/>
      <c r="M45" s="145">
        <v>16667000</v>
      </c>
      <c r="N45" s="49">
        <f t="shared" si="4"/>
        <v>16667000</v>
      </c>
      <c r="O45" s="46">
        <f t="shared" si="5"/>
        <v>0</v>
      </c>
      <c r="P45" s="27">
        <f t="shared" si="6"/>
        <v>0</v>
      </c>
      <c r="Q45" s="1"/>
      <c r="R45" s="43">
        <f t="shared" si="7"/>
        <v>0</v>
      </c>
      <c r="S45" s="43">
        <f t="shared" si="8"/>
        <v>0</v>
      </c>
    </row>
    <row r="46" spans="1:19" x14ac:dyDescent="0.25">
      <c r="A46" s="97" t="s">
        <v>82</v>
      </c>
      <c r="B46" s="46">
        <f t="shared" si="0"/>
        <v>0</v>
      </c>
      <c r="C46" s="44">
        <f t="shared" si="1"/>
        <v>0</v>
      </c>
      <c r="D46" s="1"/>
      <c r="E46" s="43">
        <f>Categories!M47+Categories!M195+Categories!M343+Categories!M491</f>
        <v>0</v>
      </c>
      <c r="F46" s="43">
        <f>Categories!L47+Categories!L195+Categories!L343+Categories!L491</f>
        <v>7767000</v>
      </c>
      <c r="G46" s="1"/>
      <c r="H46" s="91">
        <v>6863000</v>
      </c>
      <c r="I46" s="91">
        <v>589000</v>
      </c>
      <c r="J46" s="43">
        <f t="shared" si="2"/>
        <v>7452000</v>
      </c>
      <c r="K46" s="43">
        <f t="shared" si="3"/>
        <v>0</v>
      </c>
      <c r="L46" s="1"/>
      <c r="M46" s="145">
        <v>7767000</v>
      </c>
      <c r="N46" s="49">
        <f t="shared" si="4"/>
        <v>7767000</v>
      </c>
      <c r="O46" s="46">
        <f t="shared" si="5"/>
        <v>0</v>
      </c>
      <c r="P46" s="27">
        <f t="shared" si="6"/>
        <v>0</v>
      </c>
      <c r="Q46" s="1"/>
      <c r="R46" s="43">
        <f t="shared" si="7"/>
        <v>0</v>
      </c>
      <c r="S46" s="43">
        <f t="shared" si="8"/>
        <v>0</v>
      </c>
    </row>
    <row r="47" spans="1:19" x14ac:dyDescent="0.25">
      <c r="A47" s="97" t="s">
        <v>46</v>
      </c>
      <c r="B47" s="46">
        <f t="shared" si="0"/>
        <v>0</v>
      </c>
      <c r="C47" s="44">
        <f t="shared" si="1"/>
        <v>0</v>
      </c>
      <c r="D47" s="1"/>
      <c r="E47" s="43">
        <f>Categories!M48+Categories!M196+Categories!M344+Categories!M492</f>
        <v>1000</v>
      </c>
      <c r="F47" s="43">
        <f>Categories!L48+Categories!L196+Categories!L344+Categories!L492</f>
        <v>11946000</v>
      </c>
      <c r="G47" s="1"/>
      <c r="H47" s="91">
        <v>11354000</v>
      </c>
      <c r="I47" s="91">
        <v>882000</v>
      </c>
      <c r="J47" s="43">
        <f t="shared" si="2"/>
        <v>12236000</v>
      </c>
      <c r="K47" s="43">
        <f t="shared" si="3"/>
        <v>290000</v>
      </c>
      <c r="L47" s="1"/>
      <c r="M47" s="145">
        <v>12236000</v>
      </c>
      <c r="N47" s="49">
        <f t="shared" si="4"/>
        <v>12236000</v>
      </c>
      <c r="O47" s="46">
        <f t="shared" si="5"/>
        <v>0</v>
      </c>
      <c r="P47" s="27">
        <f t="shared" si="6"/>
        <v>0</v>
      </c>
      <c r="Q47" s="1"/>
      <c r="R47" s="43">
        <f t="shared" si="7"/>
        <v>0</v>
      </c>
      <c r="S47" s="43">
        <f t="shared" si="8"/>
        <v>0</v>
      </c>
    </row>
    <row r="48" spans="1:19" x14ac:dyDescent="0.25">
      <c r="A48" s="97" t="s">
        <v>47</v>
      </c>
      <c r="B48" s="46">
        <f t="shared" si="0"/>
        <v>0</v>
      </c>
      <c r="C48" s="44">
        <f t="shared" si="1"/>
        <v>0</v>
      </c>
      <c r="D48" s="1"/>
      <c r="E48" s="43">
        <f>Categories!M49+Categories!M197+Categories!M345+Categories!M493</f>
        <v>-3000</v>
      </c>
      <c r="F48" s="43">
        <f>Categories!L49+Categories!L197+Categories!L345+Categories!L493</f>
        <v>25770000</v>
      </c>
      <c r="G48" s="1"/>
      <c r="H48" s="91">
        <v>24089000</v>
      </c>
      <c r="I48" s="91">
        <v>2024000</v>
      </c>
      <c r="J48" s="43">
        <f t="shared" si="2"/>
        <v>26113000</v>
      </c>
      <c r="K48" s="43">
        <f t="shared" si="3"/>
        <v>343000</v>
      </c>
      <c r="L48" s="1"/>
      <c r="M48" s="145">
        <v>26113000</v>
      </c>
      <c r="N48" s="49">
        <f t="shared" si="4"/>
        <v>26113000</v>
      </c>
      <c r="O48" s="46">
        <f t="shared" si="5"/>
        <v>0</v>
      </c>
      <c r="P48" s="27">
        <f t="shared" si="6"/>
        <v>0</v>
      </c>
      <c r="Q48" s="1"/>
      <c r="R48" s="43">
        <f t="shared" si="7"/>
        <v>0</v>
      </c>
      <c r="S48" s="43">
        <f t="shared" si="8"/>
        <v>0</v>
      </c>
    </row>
    <row r="49" spans="1:19" x14ac:dyDescent="0.25">
      <c r="A49" s="96" t="s">
        <v>143</v>
      </c>
      <c r="B49" s="46">
        <f t="shared" si="0"/>
        <v>0</v>
      </c>
      <c r="C49" s="44">
        <f t="shared" si="1"/>
        <v>0</v>
      </c>
      <c r="D49" s="1"/>
      <c r="E49" s="43">
        <f>Categories!M50+Categories!M198+Categories!M346+Categories!M494</f>
        <v>1000</v>
      </c>
      <c r="F49" s="43">
        <f>Categories!L50+Categories!L198+Categories!L346+Categories!L494</f>
        <v>13720000</v>
      </c>
      <c r="G49" s="1"/>
      <c r="H49" s="91">
        <v>13431000</v>
      </c>
      <c r="I49" s="91">
        <v>1262000</v>
      </c>
      <c r="J49" s="43">
        <f t="shared" si="2"/>
        <v>14693000</v>
      </c>
      <c r="K49" s="43">
        <f t="shared" si="3"/>
        <v>973000</v>
      </c>
      <c r="L49" s="1"/>
      <c r="M49" s="145">
        <v>14693000</v>
      </c>
      <c r="N49" s="49">
        <f t="shared" si="4"/>
        <v>14693000</v>
      </c>
      <c r="O49" s="46">
        <f t="shared" si="5"/>
        <v>0</v>
      </c>
      <c r="P49" s="27">
        <f t="shared" si="6"/>
        <v>0</v>
      </c>
      <c r="Q49" s="1"/>
      <c r="R49" s="43">
        <f t="shared" si="7"/>
        <v>0</v>
      </c>
      <c r="S49" s="43">
        <f t="shared" si="8"/>
        <v>0</v>
      </c>
    </row>
    <row r="50" spans="1:19" x14ac:dyDescent="0.25">
      <c r="A50" s="97" t="s">
        <v>122</v>
      </c>
      <c r="B50" s="46">
        <f t="shared" si="0"/>
        <v>1000</v>
      </c>
      <c r="C50" s="44">
        <f t="shared" si="1"/>
        <v>3.5780735651925003E-5</v>
      </c>
      <c r="D50" s="1"/>
      <c r="E50" s="43">
        <f>Categories!M51+Categories!M199+Categories!M347+Categories!M495</f>
        <v>1000</v>
      </c>
      <c r="F50" s="43">
        <f>Categories!L51+Categories!L199+Categories!L347+Categories!L495</f>
        <v>27949000</v>
      </c>
      <c r="G50" s="1"/>
      <c r="H50" s="91">
        <v>24221000</v>
      </c>
      <c r="I50" s="91">
        <v>2370000</v>
      </c>
      <c r="J50" s="43">
        <f t="shared" si="2"/>
        <v>26591000</v>
      </c>
      <c r="K50" s="43">
        <f t="shared" si="3"/>
        <v>0</v>
      </c>
      <c r="L50" s="1"/>
      <c r="M50" s="145">
        <v>27948000</v>
      </c>
      <c r="N50" s="49">
        <f t="shared" si="4"/>
        <v>27949000</v>
      </c>
      <c r="O50" s="46">
        <f t="shared" si="5"/>
        <v>1000</v>
      </c>
      <c r="P50" s="27">
        <f t="shared" si="6"/>
        <v>3.5780735651925003E-5</v>
      </c>
      <c r="Q50" s="1"/>
      <c r="R50" s="43">
        <f t="shared" si="7"/>
        <v>0</v>
      </c>
      <c r="S50" s="43">
        <f t="shared" si="8"/>
        <v>1000</v>
      </c>
    </row>
    <row r="51" spans="1:19" x14ac:dyDescent="0.25">
      <c r="A51" s="91" t="s">
        <v>52</v>
      </c>
      <c r="B51" s="46">
        <f t="shared" si="0"/>
        <v>-2000</v>
      </c>
      <c r="C51" s="44">
        <f t="shared" si="1"/>
        <v>-9.1033227127901685E-5</v>
      </c>
      <c r="D51" s="1"/>
      <c r="E51" s="43">
        <f>Categories!M52+Categories!M200+Categories!M348+Categories!M496</f>
        <v>-2000</v>
      </c>
      <c r="F51" s="43">
        <f>Categories!L52+Categories!L200+Categories!L348+Categories!L496</f>
        <v>21968000</v>
      </c>
      <c r="G51" s="1"/>
      <c r="H51" s="91">
        <v>19325000</v>
      </c>
      <c r="I51" s="91">
        <v>1686000</v>
      </c>
      <c r="J51" s="43">
        <f t="shared" si="2"/>
        <v>21011000</v>
      </c>
      <c r="K51" s="43">
        <f t="shared" si="3"/>
        <v>0</v>
      </c>
      <c r="L51" s="1"/>
      <c r="M51" s="145">
        <v>21970000</v>
      </c>
      <c r="N51" s="49">
        <f t="shared" si="4"/>
        <v>21968000</v>
      </c>
      <c r="O51" s="46">
        <f t="shared" si="5"/>
        <v>-2000</v>
      </c>
      <c r="P51" s="27">
        <f t="shared" si="6"/>
        <v>-9.1033227127901685E-5</v>
      </c>
      <c r="Q51" s="1"/>
      <c r="R51" s="43">
        <f t="shared" si="7"/>
        <v>-2000</v>
      </c>
      <c r="S51" s="43">
        <f t="shared" si="8"/>
        <v>0</v>
      </c>
    </row>
    <row r="52" spans="1:19" x14ac:dyDescent="0.25">
      <c r="A52" s="91" t="s">
        <v>53</v>
      </c>
      <c r="B52" s="46">
        <f t="shared" si="0"/>
        <v>0</v>
      </c>
      <c r="C52" s="44">
        <f t="shared" si="1"/>
        <v>0</v>
      </c>
      <c r="D52" s="1"/>
      <c r="E52" s="43">
        <f>Categories!M53+Categories!M201+Categories!M349+Categories!M497</f>
        <v>0</v>
      </c>
      <c r="F52" s="43">
        <f>Categories!L53+Categories!L201+Categories!L349+Categories!L497</f>
        <v>18944000</v>
      </c>
      <c r="G52" s="1"/>
      <c r="H52" s="91">
        <v>17151000</v>
      </c>
      <c r="I52" s="91">
        <v>1416000</v>
      </c>
      <c r="J52" s="43">
        <f t="shared" si="2"/>
        <v>18567000</v>
      </c>
      <c r="K52" s="43">
        <f t="shared" si="3"/>
        <v>0</v>
      </c>
      <c r="L52" s="1"/>
      <c r="M52" s="145">
        <v>18944000</v>
      </c>
      <c r="N52" s="49">
        <f t="shared" si="4"/>
        <v>18944000</v>
      </c>
      <c r="O52" s="46">
        <f t="shared" si="5"/>
        <v>0</v>
      </c>
      <c r="P52" s="27">
        <f t="shared" si="6"/>
        <v>0</v>
      </c>
      <c r="Q52" s="1"/>
      <c r="R52" s="43">
        <f t="shared" si="7"/>
        <v>0</v>
      </c>
      <c r="S52" s="43">
        <f t="shared" si="8"/>
        <v>0</v>
      </c>
    </row>
    <row r="53" spans="1:19" x14ac:dyDescent="0.25">
      <c r="A53" s="98" t="s">
        <v>54</v>
      </c>
      <c r="B53" s="46">
        <f t="shared" si="0"/>
        <v>2000</v>
      </c>
      <c r="C53" s="44">
        <f t="shared" si="1"/>
        <v>9.0424088977303553E-5</v>
      </c>
      <c r="D53" s="1"/>
      <c r="E53" s="43">
        <f>Categories!M54+Categories!M202+Categories!M350+Categories!M498</f>
        <v>2000</v>
      </c>
      <c r="F53" s="43">
        <f>Categories!L54+Categories!L202+Categories!L350+Categories!L498</f>
        <v>22120000</v>
      </c>
      <c r="G53" s="1"/>
      <c r="H53" s="91">
        <v>19291000</v>
      </c>
      <c r="I53" s="91">
        <v>1635000</v>
      </c>
      <c r="J53" s="43">
        <f t="shared" si="2"/>
        <v>20926000</v>
      </c>
      <c r="K53" s="43">
        <f t="shared" si="3"/>
        <v>0</v>
      </c>
      <c r="L53" s="1"/>
      <c r="M53" s="145">
        <v>22118000</v>
      </c>
      <c r="N53" s="49">
        <f t="shared" si="4"/>
        <v>22120000</v>
      </c>
      <c r="O53" s="46">
        <f t="shared" si="5"/>
        <v>2000</v>
      </c>
      <c r="P53" s="27">
        <f t="shared" si="6"/>
        <v>9.0424088977303553E-5</v>
      </c>
      <c r="Q53" s="1"/>
      <c r="R53" s="43">
        <f t="shared" si="7"/>
        <v>0</v>
      </c>
      <c r="S53" s="43">
        <f t="shared" si="8"/>
        <v>2000</v>
      </c>
    </row>
    <row r="54" spans="1:19" x14ac:dyDescent="0.25">
      <c r="A54" s="98" t="s">
        <v>55</v>
      </c>
      <c r="B54" s="46">
        <f t="shared" si="0"/>
        <v>0</v>
      </c>
      <c r="C54" s="44">
        <f t="shared" si="1"/>
        <v>0</v>
      </c>
      <c r="D54" s="1"/>
      <c r="E54" s="43">
        <f>Categories!M55+Categories!M203+Categories!M351+Categories!M499</f>
        <v>7000</v>
      </c>
      <c r="F54" s="43">
        <f>Categories!L55+Categories!L203+Categories!L351+Categories!L499</f>
        <v>33261000</v>
      </c>
      <c r="G54" s="1"/>
      <c r="H54" s="91">
        <v>31275000</v>
      </c>
      <c r="I54" s="91">
        <v>2550000</v>
      </c>
      <c r="J54" s="43">
        <f t="shared" si="2"/>
        <v>33825000</v>
      </c>
      <c r="K54" s="43">
        <f t="shared" si="3"/>
        <v>564000</v>
      </c>
      <c r="L54" s="1"/>
      <c r="M54" s="145">
        <v>33825000</v>
      </c>
      <c r="N54" s="49">
        <f t="shared" si="4"/>
        <v>33825000</v>
      </c>
      <c r="O54" s="46">
        <f t="shared" si="5"/>
        <v>0</v>
      </c>
      <c r="P54" s="27">
        <f t="shared" si="6"/>
        <v>0</v>
      </c>
      <c r="Q54" s="1"/>
      <c r="R54" s="43">
        <f t="shared" si="7"/>
        <v>0</v>
      </c>
      <c r="S54" s="43">
        <f t="shared" si="8"/>
        <v>0</v>
      </c>
    </row>
    <row r="55" spans="1:19" x14ac:dyDescent="0.25">
      <c r="A55" s="99" t="s">
        <v>56</v>
      </c>
      <c r="B55" s="46">
        <f t="shared" si="0"/>
        <v>3000</v>
      </c>
      <c r="C55" s="44">
        <f t="shared" si="1"/>
        <v>2.0682523267838676E-4</v>
      </c>
      <c r="D55" s="1"/>
      <c r="E55" s="43">
        <f>Categories!M56+Categories!M204+Categories!M352+Categories!M500</f>
        <v>3000</v>
      </c>
      <c r="F55" s="43">
        <f>Categories!L56+Categories!L204+Categories!L352+Categories!L500</f>
        <v>14508000</v>
      </c>
      <c r="G55" s="1"/>
      <c r="H55" s="91">
        <v>12581000</v>
      </c>
      <c r="I55" s="91">
        <v>1163000</v>
      </c>
      <c r="J55" s="43">
        <f t="shared" si="2"/>
        <v>13744000</v>
      </c>
      <c r="K55" s="43">
        <f t="shared" si="3"/>
        <v>0</v>
      </c>
      <c r="L55" s="1"/>
      <c r="M55" s="145">
        <v>14505000</v>
      </c>
      <c r="N55" s="49">
        <f t="shared" si="4"/>
        <v>14508000</v>
      </c>
      <c r="O55" s="46">
        <f t="shared" si="5"/>
        <v>3000</v>
      </c>
      <c r="P55" s="27">
        <f t="shared" si="6"/>
        <v>2.0682523267838676E-4</v>
      </c>
      <c r="Q55" s="1"/>
      <c r="R55" s="43">
        <f t="shared" si="7"/>
        <v>0</v>
      </c>
      <c r="S55" s="43">
        <f t="shared" si="8"/>
        <v>3000</v>
      </c>
    </row>
    <row r="56" spans="1:19" x14ac:dyDescent="0.25">
      <c r="A56" s="98" t="s">
        <v>57</v>
      </c>
      <c r="B56" s="46">
        <f t="shared" si="0"/>
        <v>0</v>
      </c>
      <c r="C56" s="44">
        <f t="shared" si="1"/>
        <v>0</v>
      </c>
      <c r="D56" s="1"/>
      <c r="E56" s="43">
        <f>Categories!M57+Categories!M205+Categories!M353+Categories!M501</f>
        <v>-1000</v>
      </c>
      <c r="F56" s="43">
        <f>Categories!L57+Categories!L205+Categories!L353+Categories!L501</f>
        <v>12554000</v>
      </c>
      <c r="G56" s="1"/>
      <c r="H56" s="91">
        <v>12133000</v>
      </c>
      <c r="I56" s="91">
        <v>965000</v>
      </c>
      <c r="J56" s="43">
        <f t="shared" si="2"/>
        <v>13098000</v>
      </c>
      <c r="K56" s="43">
        <f t="shared" si="3"/>
        <v>544000</v>
      </c>
      <c r="L56" s="1"/>
      <c r="M56" s="145">
        <v>13098000</v>
      </c>
      <c r="N56" s="49">
        <f t="shared" si="4"/>
        <v>13098000</v>
      </c>
      <c r="O56" s="46">
        <f t="shared" si="5"/>
        <v>0</v>
      </c>
      <c r="P56" s="27">
        <f t="shared" si="6"/>
        <v>0</v>
      </c>
      <c r="Q56" s="1"/>
      <c r="R56" s="43">
        <f t="shared" si="7"/>
        <v>0</v>
      </c>
      <c r="S56" s="43">
        <f t="shared" si="8"/>
        <v>0</v>
      </c>
    </row>
    <row r="57" spans="1:19" x14ac:dyDescent="0.25">
      <c r="A57" s="99" t="s">
        <v>58</v>
      </c>
      <c r="B57" s="46">
        <f t="shared" si="0"/>
        <v>-3000</v>
      </c>
      <c r="C57" s="44">
        <f t="shared" si="1"/>
        <v>-5.4792518994739918E-5</v>
      </c>
      <c r="D57" s="1"/>
      <c r="E57" s="43">
        <f>Categories!M58+Categories!M206+Categories!M354+Categories!M502</f>
        <v>-3000</v>
      </c>
      <c r="F57" s="43">
        <f>Categories!L58+Categories!L206+Categories!L354+Categories!L502</f>
        <v>54749000</v>
      </c>
      <c r="G57" s="1"/>
      <c r="H57" s="91">
        <v>44777000</v>
      </c>
      <c r="I57" s="91">
        <v>4486000</v>
      </c>
      <c r="J57" s="43">
        <f t="shared" si="2"/>
        <v>49263000</v>
      </c>
      <c r="K57" s="43">
        <f t="shared" si="3"/>
        <v>0</v>
      </c>
      <c r="L57" s="1"/>
      <c r="M57" s="145">
        <v>54752000</v>
      </c>
      <c r="N57" s="49">
        <f t="shared" si="4"/>
        <v>54749000</v>
      </c>
      <c r="O57" s="46">
        <f t="shared" si="5"/>
        <v>-3000</v>
      </c>
      <c r="P57" s="27">
        <f t="shared" si="6"/>
        <v>-5.4792518994739918E-5</v>
      </c>
      <c r="Q57" s="1"/>
      <c r="R57" s="43">
        <f t="shared" si="7"/>
        <v>-3000</v>
      </c>
      <c r="S57" s="43">
        <f t="shared" si="8"/>
        <v>0</v>
      </c>
    </row>
    <row r="58" spans="1:19" x14ac:dyDescent="0.25">
      <c r="A58" s="98" t="s">
        <v>59</v>
      </c>
      <c r="B58" s="46">
        <f t="shared" si="0"/>
        <v>-12000</v>
      </c>
      <c r="C58" s="44">
        <f t="shared" si="1"/>
        <v>-7.3255601001159879E-5</v>
      </c>
      <c r="D58" s="1"/>
      <c r="E58" s="43">
        <f>Categories!M59+Categories!M207+Categories!M355+Categories!M503</f>
        <v>-12000</v>
      </c>
      <c r="F58" s="43">
        <f>Categories!L59+Categories!L207+Categories!L355+Categories!L503</f>
        <v>163798000</v>
      </c>
      <c r="G58" s="1"/>
      <c r="H58" s="91">
        <v>139056000</v>
      </c>
      <c r="I58" s="91">
        <v>13905000</v>
      </c>
      <c r="J58" s="43">
        <f t="shared" si="2"/>
        <v>152961000</v>
      </c>
      <c r="K58" s="43">
        <f t="shared" si="3"/>
        <v>0</v>
      </c>
      <c r="L58" s="1"/>
      <c r="M58" s="145">
        <v>163810000</v>
      </c>
      <c r="N58" s="49">
        <f t="shared" si="4"/>
        <v>163798000</v>
      </c>
      <c r="O58" s="46">
        <f t="shared" si="5"/>
        <v>-12000</v>
      </c>
      <c r="P58" s="27">
        <f t="shared" si="6"/>
        <v>-7.3255601001159879E-5</v>
      </c>
      <c r="Q58" s="1"/>
      <c r="R58" s="43">
        <f t="shared" si="7"/>
        <v>-12000</v>
      </c>
      <c r="S58" s="43">
        <f t="shared" si="8"/>
        <v>0</v>
      </c>
    </row>
    <row r="59" spans="1:19" x14ac:dyDescent="0.25">
      <c r="A59" s="99" t="s">
        <v>60</v>
      </c>
      <c r="B59" s="46">
        <f t="shared" si="0"/>
        <v>0</v>
      </c>
      <c r="C59" s="44">
        <f t="shared" si="1"/>
        <v>0</v>
      </c>
      <c r="D59" s="1"/>
      <c r="E59" s="43">
        <f>Categories!M60+Categories!M208+Categories!M356+Categories!M504</f>
        <v>0</v>
      </c>
      <c r="F59" s="43">
        <f>Categories!L60+Categories!L208+Categories!L356+Categories!L504</f>
        <v>7093000</v>
      </c>
      <c r="G59" s="1"/>
      <c r="H59" s="91">
        <v>6138000</v>
      </c>
      <c r="I59" s="91">
        <v>507000</v>
      </c>
      <c r="J59" s="43">
        <f t="shared" si="2"/>
        <v>6645000</v>
      </c>
      <c r="K59" s="43">
        <f t="shared" si="3"/>
        <v>0</v>
      </c>
      <c r="L59" s="1"/>
      <c r="M59" s="145">
        <v>7093000</v>
      </c>
      <c r="N59" s="49">
        <f t="shared" si="4"/>
        <v>7093000</v>
      </c>
      <c r="O59" s="46">
        <f t="shared" si="5"/>
        <v>0</v>
      </c>
      <c r="P59" s="27">
        <f t="shared" si="6"/>
        <v>0</v>
      </c>
      <c r="Q59" s="1"/>
      <c r="R59" s="43">
        <f t="shared" si="7"/>
        <v>0</v>
      </c>
      <c r="S59" s="43">
        <f t="shared" si="8"/>
        <v>0</v>
      </c>
    </row>
    <row r="60" spans="1:19" x14ac:dyDescent="0.25">
      <c r="A60" s="91" t="s">
        <v>61</v>
      </c>
      <c r="B60" s="46">
        <f t="shared" si="0"/>
        <v>0</v>
      </c>
      <c r="C60" s="44">
        <f t="shared" si="1"/>
        <v>0</v>
      </c>
      <c r="D60" s="1"/>
      <c r="E60" s="43">
        <f>Categories!M61+Categories!M209+Categories!M357+Categories!M505</f>
        <v>2000</v>
      </c>
      <c r="F60" s="43">
        <f>Categories!L61+Categories!L209+Categories!L357+Categories!L505</f>
        <v>21024000</v>
      </c>
      <c r="G60" s="1"/>
      <c r="H60" s="91">
        <v>20141000</v>
      </c>
      <c r="I60" s="91">
        <v>1555000</v>
      </c>
      <c r="J60" s="43">
        <f t="shared" si="2"/>
        <v>21696000</v>
      </c>
      <c r="K60" s="43">
        <f t="shared" si="3"/>
        <v>672000</v>
      </c>
      <c r="L60" s="1"/>
      <c r="M60" s="145">
        <v>21696000</v>
      </c>
      <c r="N60" s="49">
        <f t="shared" si="4"/>
        <v>21696000</v>
      </c>
      <c r="O60" s="46">
        <f t="shared" si="5"/>
        <v>0</v>
      </c>
      <c r="P60" s="27">
        <f t="shared" si="6"/>
        <v>0</v>
      </c>
      <c r="Q60" s="1"/>
      <c r="R60" s="43">
        <f t="shared" si="7"/>
        <v>0</v>
      </c>
      <c r="S60" s="43">
        <f t="shared" si="8"/>
        <v>0</v>
      </c>
    </row>
    <row r="61" spans="1:19" x14ac:dyDescent="0.25">
      <c r="A61" s="91" t="s">
        <v>62</v>
      </c>
      <c r="B61" s="46">
        <f t="shared" si="0"/>
        <v>0</v>
      </c>
      <c r="C61" s="44">
        <f t="shared" si="1"/>
        <v>0</v>
      </c>
      <c r="D61" s="1"/>
      <c r="E61" s="43">
        <f>Categories!M62+Categories!M210+Categories!M358+Categories!M506</f>
        <v>0</v>
      </c>
      <c r="F61" s="43">
        <f>Categories!L62+Categories!L210+Categories!L358+Categories!L506</f>
        <v>15753000</v>
      </c>
      <c r="G61" s="1"/>
      <c r="H61" s="91">
        <v>14377000</v>
      </c>
      <c r="I61" s="91">
        <v>1198000</v>
      </c>
      <c r="J61" s="43">
        <f t="shared" si="2"/>
        <v>15575000</v>
      </c>
      <c r="K61" s="43">
        <f t="shared" si="3"/>
        <v>0</v>
      </c>
      <c r="L61" s="1"/>
      <c r="M61" s="145">
        <v>15753000</v>
      </c>
      <c r="N61" s="49">
        <f t="shared" si="4"/>
        <v>15753000</v>
      </c>
      <c r="O61" s="46">
        <f t="shared" si="5"/>
        <v>0</v>
      </c>
      <c r="P61" s="27">
        <f t="shared" si="6"/>
        <v>0</v>
      </c>
      <c r="Q61" s="1"/>
      <c r="R61" s="43">
        <f t="shared" si="7"/>
        <v>0</v>
      </c>
      <c r="S61" s="43">
        <f t="shared" si="8"/>
        <v>0</v>
      </c>
    </row>
    <row r="62" spans="1:19" x14ac:dyDescent="0.25">
      <c r="A62" s="91" t="s">
        <v>63</v>
      </c>
      <c r="B62" s="46">
        <f t="shared" si="0"/>
        <v>6000</v>
      </c>
      <c r="C62" s="44">
        <f t="shared" si="1"/>
        <v>1.6224986479177934E-4</v>
      </c>
      <c r="D62" s="1"/>
      <c r="E62" s="43">
        <f>Categories!M63+Categories!M211+Categories!M359+Categories!M507</f>
        <v>6000</v>
      </c>
      <c r="F62" s="43">
        <f>Categories!L63+Categories!L211+Categories!L359+Categories!L507</f>
        <v>36986000</v>
      </c>
      <c r="G62" s="1"/>
      <c r="H62" s="91">
        <v>33279000</v>
      </c>
      <c r="I62" s="91">
        <v>2732000</v>
      </c>
      <c r="J62" s="43">
        <f t="shared" si="2"/>
        <v>36011000</v>
      </c>
      <c r="K62" s="43">
        <f t="shared" si="3"/>
        <v>0</v>
      </c>
      <c r="L62" s="1"/>
      <c r="M62" s="145">
        <v>36980000</v>
      </c>
      <c r="N62" s="49">
        <f t="shared" si="4"/>
        <v>36986000</v>
      </c>
      <c r="O62" s="46">
        <f t="shared" si="5"/>
        <v>6000</v>
      </c>
      <c r="P62" s="27">
        <f t="shared" si="6"/>
        <v>1.6224986479177934E-4</v>
      </c>
      <c r="Q62" s="1"/>
      <c r="R62" s="43">
        <f t="shared" si="7"/>
        <v>0</v>
      </c>
      <c r="S62" s="43">
        <f t="shared" si="8"/>
        <v>6000</v>
      </c>
    </row>
    <row r="63" spans="1:19" x14ac:dyDescent="0.25">
      <c r="A63" s="100" t="s">
        <v>65</v>
      </c>
      <c r="B63" s="46">
        <f t="shared" si="0"/>
        <v>0</v>
      </c>
      <c r="C63" s="44">
        <f t="shared" si="1"/>
        <v>0</v>
      </c>
      <c r="D63" s="1"/>
      <c r="E63" s="43">
        <f>Categories!M64+Categories!M212+Categories!M360+Categories!M508</f>
        <v>0</v>
      </c>
      <c r="F63" s="43">
        <f>Categories!L64+Categories!L212+Categories!L360+Categories!L508</f>
        <v>16600000</v>
      </c>
      <c r="G63" s="1"/>
      <c r="H63" s="91">
        <v>14973000</v>
      </c>
      <c r="I63" s="91">
        <v>1248000</v>
      </c>
      <c r="J63" s="43">
        <f t="shared" si="2"/>
        <v>16221000</v>
      </c>
      <c r="K63" s="43">
        <f t="shared" si="3"/>
        <v>0</v>
      </c>
      <c r="L63" s="1"/>
      <c r="M63" s="145">
        <v>16600000</v>
      </c>
      <c r="N63" s="49">
        <f t="shared" si="4"/>
        <v>16600000</v>
      </c>
      <c r="O63" s="46">
        <f t="shared" si="5"/>
        <v>0</v>
      </c>
      <c r="P63" s="27">
        <f t="shared" si="6"/>
        <v>0</v>
      </c>
      <c r="Q63" s="1"/>
      <c r="R63" s="43">
        <f t="shared" si="7"/>
        <v>0</v>
      </c>
      <c r="S63" s="43">
        <f t="shared" si="8"/>
        <v>0</v>
      </c>
    </row>
    <row r="64" spans="1:19" x14ac:dyDescent="0.25">
      <c r="A64" s="100" t="s">
        <v>66</v>
      </c>
      <c r="B64" s="46">
        <f t="shared" si="0"/>
        <v>-1000</v>
      </c>
      <c r="C64" s="44">
        <f t="shared" si="1"/>
        <v>-4.4638871529327739E-5</v>
      </c>
      <c r="D64" s="1"/>
      <c r="E64" s="43">
        <f>Categories!M65+Categories!M213+Categories!M361+Categories!M509</f>
        <v>-1000</v>
      </c>
      <c r="F64" s="43">
        <f>Categories!L65+Categories!L213+Categories!L361+Categories!L509</f>
        <v>22401000</v>
      </c>
      <c r="G64" s="1"/>
      <c r="H64" s="91">
        <v>19630000</v>
      </c>
      <c r="I64" s="91">
        <v>1656000</v>
      </c>
      <c r="J64" s="43">
        <f t="shared" si="2"/>
        <v>21286000</v>
      </c>
      <c r="K64" s="43">
        <f t="shared" si="3"/>
        <v>0</v>
      </c>
      <c r="L64" s="1"/>
      <c r="M64" s="145">
        <v>22402000</v>
      </c>
      <c r="N64" s="49">
        <f t="shared" si="4"/>
        <v>22401000</v>
      </c>
      <c r="O64" s="46">
        <f t="shared" si="5"/>
        <v>-1000</v>
      </c>
      <c r="P64" s="27">
        <f t="shared" si="6"/>
        <v>-4.4638871529327739E-5</v>
      </c>
      <c r="Q64" s="1"/>
      <c r="R64" s="43">
        <f t="shared" si="7"/>
        <v>-1000</v>
      </c>
      <c r="S64" s="43">
        <f t="shared" si="8"/>
        <v>0</v>
      </c>
    </row>
    <row r="65" spans="1:19" x14ac:dyDescent="0.25">
      <c r="A65" s="100" t="s">
        <v>68</v>
      </c>
      <c r="B65" s="46">
        <f t="shared" si="0"/>
        <v>2000</v>
      </c>
      <c r="C65" s="44">
        <f t="shared" si="1"/>
        <v>1.2691965985531158E-4</v>
      </c>
      <c r="D65" s="1"/>
      <c r="E65" s="43">
        <f>Categories!M66+Categories!M214+Categories!M362+Categories!M510</f>
        <v>2000</v>
      </c>
      <c r="F65" s="43">
        <f>Categories!L66+Categories!L214+Categories!L362+Categories!L510</f>
        <v>15760000</v>
      </c>
      <c r="G65" s="1"/>
      <c r="H65" s="91">
        <v>14246000</v>
      </c>
      <c r="I65" s="91">
        <v>1176000</v>
      </c>
      <c r="J65" s="43">
        <f t="shared" si="2"/>
        <v>15422000</v>
      </c>
      <c r="K65" s="43">
        <f t="shared" si="3"/>
        <v>0</v>
      </c>
      <c r="L65" s="1"/>
      <c r="M65" s="145">
        <v>15758000</v>
      </c>
      <c r="N65" s="49">
        <f t="shared" si="4"/>
        <v>15760000</v>
      </c>
      <c r="O65" s="46">
        <f t="shared" si="5"/>
        <v>2000</v>
      </c>
      <c r="P65" s="27">
        <f t="shared" si="6"/>
        <v>1.2691965985531158E-4</v>
      </c>
      <c r="Q65" s="1"/>
      <c r="R65" s="43">
        <f t="shared" si="7"/>
        <v>0</v>
      </c>
      <c r="S65" s="43">
        <f t="shared" si="8"/>
        <v>2000</v>
      </c>
    </row>
    <row r="66" spans="1:19" x14ac:dyDescent="0.25">
      <c r="A66" s="101" t="s">
        <v>70</v>
      </c>
      <c r="B66" s="46">
        <f t="shared" si="0"/>
        <v>0</v>
      </c>
      <c r="C66" s="44">
        <f t="shared" si="1"/>
        <v>0</v>
      </c>
      <c r="D66" s="1"/>
      <c r="E66" s="43">
        <f>Categories!M67+Categories!M215+Categories!M363+Categories!M511</f>
        <v>1000</v>
      </c>
      <c r="F66" s="43">
        <f>Categories!L67+Categories!L215+Categories!L363+Categories!L511</f>
        <v>20592000</v>
      </c>
      <c r="G66" s="1"/>
      <c r="H66" s="91">
        <v>20505000</v>
      </c>
      <c r="I66" s="91">
        <v>1561000</v>
      </c>
      <c r="J66" s="43">
        <f t="shared" si="2"/>
        <v>22066000</v>
      </c>
      <c r="K66" s="43">
        <f t="shared" si="3"/>
        <v>1474000</v>
      </c>
      <c r="L66" s="1"/>
      <c r="M66" s="145">
        <v>22066000</v>
      </c>
      <c r="N66" s="49">
        <f t="shared" si="4"/>
        <v>22066000</v>
      </c>
      <c r="O66" s="46">
        <f t="shared" si="5"/>
        <v>0</v>
      </c>
      <c r="P66" s="27">
        <f t="shared" si="6"/>
        <v>0</v>
      </c>
      <c r="Q66" s="1"/>
      <c r="R66" s="43">
        <f t="shared" si="7"/>
        <v>0</v>
      </c>
      <c r="S66" s="43">
        <f t="shared" si="8"/>
        <v>0</v>
      </c>
    </row>
    <row r="67" spans="1:19" x14ac:dyDescent="0.25">
      <c r="A67" s="102" t="s">
        <v>19</v>
      </c>
      <c r="B67" s="46">
        <f t="shared" si="0"/>
        <v>-6000</v>
      </c>
      <c r="C67" s="44">
        <f t="shared" si="1"/>
        <v>-1.5329586101175269E-3</v>
      </c>
      <c r="D67" s="1"/>
      <c r="E67" s="43">
        <f>Categories!M68+Categories!M216+Categories!M364+Categories!M512</f>
        <v>-6000</v>
      </c>
      <c r="F67" s="43">
        <f>Categories!L68+Categories!L216+Categories!L364+Categories!L512</f>
        <v>3908000</v>
      </c>
      <c r="G67" s="1"/>
      <c r="H67" s="91">
        <v>3377000</v>
      </c>
      <c r="I67" s="91">
        <v>302000</v>
      </c>
      <c r="J67" s="43">
        <f t="shared" si="2"/>
        <v>3679000</v>
      </c>
      <c r="K67" s="43">
        <f t="shared" si="3"/>
        <v>0</v>
      </c>
      <c r="L67" s="1"/>
      <c r="M67" s="145">
        <v>3914000</v>
      </c>
      <c r="N67" s="49">
        <f t="shared" si="4"/>
        <v>3908000</v>
      </c>
      <c r="O67" s="46">
        <f t="shared" si="5"/>
        <v>-6000</v>
      </c>
      <c r="P67" s="27">
        <f t="shared" si="6"/>
        <v>-1.5329586101175269E-3</v>
      </c>
      <c r="Q67" s="1"/>
      <c r="R67" s="43">
        <f t="shared" si="7"/>
        <v>-6000</v>
      </c>
      <c r="S67" s="43">
        <f t="shared" si="8"/>
        <v>0</v>
      </c>
    </row>
    <row r="68" spans="1:19" x14ac:dyDescent="0.25">
      <c r="A68" s="91" t="s">
        <v>71</v>
      </c>
      <c r="B68" s="46">
        <f t="shared" si="0"/>
        <v>0</v>
      </c>
      <c r="C68" s="44">
        <f t="shared" si="1"/>
        <v>0</v>
      </c>
      <c r="D68" s="1"/>
      <c r="E68" s="43">
        <f>Categories!M69+Categories!M217+Categories!M365+Categories!M513</f>
        <v>0</v>
      </c>
      <c r="F68" s="43">
        <f>Categories!L69+Categories!L217+Categories!L365+Categories!L513</f>
        <v>8751000</v>
      </c>
      <c r="G68" s="1"/>
      <c r="H68" s="91">
        <v>7785000</v>
      </c>
      <c r="I68" s="91">
        <v>643000</v>
      </c>
      <c r="J68" s="43">
        <f t="shared" si="2"/>
        <v>8428000</v>
      </c>
      <c r="K68" s="43">
        <f t="shared" si="3"/>
        <v>0</v>
      </c>
      <c r="L68" s="1"/>
      <c r="M68" s="145">
        <v>8751000</v>
      </c>
      <c r="N68" s="49">
        <f t="shared" si="4"/>
        <v>8751000</v>
      </c>
      <c r="O68" s="46">
        <f t="shared" si="5"/>
        <v>0</v>
      </c>
      <c r="P68" s="27">
        <f t="shared" si="6"/>
        <v>0</v>
      </c>
      <c r="Q68" s="1"/>
      <c r="R68" s="43">
        <f t="shared" si="7"/>
        <v>0</v>
      </c>
      <c r="S68" s="43">
        <f t="shared" si="8"/>
        <v>0</v>
      </c>
    </row>
    <row r="69" spans="1:19" x14ac:dyDescent="0.25">
      <c r="A69" s="97" t="s">
        <v>48</v>
      </c>
      <c r="B69" s="46">
        <f t="shared" si="0"/>
        <v>0</v>
      </c>
      <c r="C69" s="44">
        <f t="shared" si="1"/>
        <v>0</v>
      </c>
      <c r="D69" s="1"/>
      <c r="E69" s="43">
        <f>Categories!M70+Categories!M218+Categories!M366+Categories!M514</f>
        <v>0</v>
      </c>
      <c r="F69" s="43">
        <f>Categories!L70+Categories!L218+Categories!L366+Categories!L514</f>
        <v>6504000</v>
      </c>
      <c r="G69" s="1"/>
      <c r="H69" s="91">
        <v>5840000</v>
      </c>
      <c r="I69" s="91">
        <v>493000</v>
      </c>
      <c r="J69" s="43">
        <f t="shared" si="2"/>
        <v>6333000</v>
      </c>
      <c r="K69" s="43">
        <f t="shared" si="3"/>
        <v>0</v>
      </c>
      <c r="L69" s="1"/>
      <c r="M69" s="145">
        <v>6504000</v>
      </c>
      <c r="N69" s="49">
        <f t="shared" si="4"/>
        <v>6504000</v>
      </c>
      <c r="O69" s="46">
        <f t="shared" si="5"/>
        <v>0</v>
      </c>
      <c r="P69" s="27">
        <f t="shared" si="6"/>
        <v>0</v>
      </c>
      <c r="Q69" s="1"/>
      <c r="R69" s="43">
        <f t="shared" si="7"/>
        <v>0</v>
      </c>
      <c r="S69" s="43">
        <f t="shared" si="8"/>
        <v>0</v>
      </c>
    </row>
    <row r="70" spans="1:19" x14ac:dyDescent="0.25">
      <c r="A70" s="100" t="s">
        <v>72</v>
      </c>
      <c r="B70" s="46">
        <f t="shared" si="0"/>
        <v>0</v>
      </c>
      <c r="C70" s="44">
        <f t="shared" si="1"/>
        <v>0</v>
      </c>
      <c r="D70" s="1"/>
      <c r="E70" s="43">
        <f>Categories!M71+Categories!M219+Categories!M367+Categories!M515</f>
        <v>-1000</v>
      </c>
      <c r="F70" s="43">
        <f>Categories!L71+Categories!L219+Categories!L367+Categories!L515</f>
        <v>14332000</v>
      </c>
      <c r="G70" s="1"/>
      <c r="H70" s="91">
        <v>13364000</v>
      </c>
      <c r="I70" s="91">
        <v>1125000</v>
      </c>
      <c r="J70" s="43">
        <f t="shared" si="2"/>
        <v>14489000</v>
      </c>
      <c r="K70" s="43">
        <f t="shared" si="3"/>
        <v>157000</v>
      </c>
      <c r="L70" s="1"/>
      <c r="M70" s="145">
        <v>14489000</v>
      </c>
      <c r="N70" s="49">
        <f t="shared" si="4"/>
        <v>14489000</v>
      </c>
      <c r="O70" s="46">
        <f t="shared" si="5"/>
        <v>0</v>
      </c>
      <c r="P70" s="27">
        <f t="shared" si="6"/>
        <v>0</v>
      </c>
      <c r="Q70" s="1"/>
      <c r="R70" s="43">
        <f t="shared" si="7"/>
        <v>0</v>
      </c>
      <c r="S70" s="43">
        <f t="shared" si="8"/>
        <v>0</v>
      </c>
    </row>
    <row r="71" spans="1:19" x14ac:dyDescent="0.25">
      <c r="A71" s="91" t="s">
        <v>20</v>
      </c>
      <c r="B71" s="46">
        <f t="shared" ref="B71:B134" si="9">O71</f>
        <v>0</v>
      </c>
      <c r="C71" s="44">
        <f t="shared" ref="C71:C134" si="10">P71</f>
        <v>0</v>
      </c>
      <c r="D71" s="1"/>
      <c r="E71" s="43">
        <f>Categories!M72+Categories!M220+Categories!M368+Categories!M516</f>
        <v>0</v>
      </c>
      <c r="F71" s="43">
        <f>Categories!L72+Categories!L220+Categories!L368+Categories!L516</f>
        <v>7229000</v>
      </c>
      <c r="G71" s="1"/>
      <c r="H71" s="91">
        <v>6247000</v>
      </c>
      <c r="I71" s="91">
        <v>566000</v>
      </c>
      <c r="J71" s="43">
        <f t="shared" ref="J71:J134" si="11">H71+I71</f>
        <v>6813000</v>
      </c>
      <c r="K71" s="43">
        <f t="shared" ref="K71:K134" si="12">IF(J71-F71&gt;0,J71-F71,0)</f>
        <v>0</v>
      </c>
      <c r="L71" s="1"/>
      <c r="M71" s="145">
        <v>7229000</v>
      </c>
      <c r="N71" s="49">
        <f t="shared" ref="N71:N134" si="13">F71+K71</f>
        <v>7229000</v>
      </c>
      <c r="O71" s="46">
        <f t="shared" ref="O71:O134" si="14">N71-M71</f>
        <v>0</v>
      </c>
      <c r="P71" s="27">
        <f t="shared" ref="P71:P134" si="15">O71/M71</f>
        <v>0</v>
      </c>
      <c r="Q71" s="1"/>
      <c r="R71" s="43">
        <f t="shared" ref="R71:R134" si="16">IF(O71&lt;0,O71,0)</f>
        <v>0</v>
      </c>
      <c r="S71" s="43">
        <f t="shared" ref="S71:S134" si="17">IF(O71&gt;0,O71,0)</f>
        <v>0</v>
      </c>
    </row>
    <row r="72" spans="1:19" x14ac:dyDescent="0.25">
      <c r="A72" s="97" t="s">
        <v>73</v>
      </c>
      <c r="B72" s="46">
        <f t="shared" si="9"/>
        <v>0</v>
      </c>
      <c r="C72" s="44">
        <f t="shared" si="10"/>
        <v>0</v>
      </c>
      <c r="D72" s="1"/>
      <c r="E72" s="43">
        <f>Categories!M73+Categories!M221+Categories!M369+Categories!M517</f>
        <v>0</v>
      </c>
      <c r="F72" s="43">
        <f>Categories!L73+Categories!L221+Categories!L369+Categories!L517</f>
        <v>9788000</v>
      </c>
      <c r="G72" s="1"/>
      <c r="H72" s="91">
        <v>8839000</v>
      </c>
      <c r="I72" s="91">
        <v>708000</v>
      </c>
      <c r="J72" s="43">
        <f t="shared" si="11"/>
        <v>9547000</v>
      </c>
      <c r="K72" s="43">
        <f t="shared" si="12"/>
        <v>0</v>
      </c>
      <c r="L72" s="1"/>
      <c r="M72" s="145">
        <v>9788000</v>
      </c>
      <c r="N72" s="49">
        <f t="shared" si="13"/>
        <v>9788000</v>
      </c>
      <c r="O72" s="46">
        <f t="shared" si="14"/>
        <v>0</v>
      </c>
      <c r="P72" s="27">
        <f t="shared" si="15"/>
        <v>0</v>
      </c>
      <c r="Q72" s="1"/>
      <c r="R72" s="43">
        <f t="shared" si="16"/>
        <v>0</v>
      </c>
      <c r="S72" s="43">
        <f t="shared" si="17"/>
        <v>0</v>
      </c>
    </row>
    <row r="73" spans="1:19" x14ac:dyDescent="0.25">
      <c r="A73" s="100" t="s">
        <v>74</v>
      </c>
      <c r="B73" s="46">
        <f t="shared" si="9"/>
        <v>6000</v>
      </c>
      <c r="C73" s="44">
        <f t="shared" si="10"/>
        <v>1.6138576577545862E-4</v>
      </c>
      <c r="D73" s="1"/>
      <c r="E73" s="43">
        <f>Categories!M74+Categories!M222+Categories!M370+Categories!M518</f>
        <v>6000</v>
      </c>
      <c r="F73" s="43">
        <f>Categories!L74+Categories!L222+Categories!L370+Categories!L518</f>
        <v>37184000</v>
      </c>
      <c r="G73" s="1"/>
      <c r="H73" s="91">
        <v>32594000</v>
      </c>
      <c r="I73" s="91">
        <v>2813000</v>
      </c>
      <c r="J73" s="43">
        <f t="shared" si="11"/>
        <v>35407000</v>
      </c>
      <c r="K73" s="43">
        <f t="shared" si="12"/>
        <v>0</v>
      </c>
      <c r="L73" s="1"/>
      <c r="M73" s="145">
        <v>37178000</v>
      </c>
      <c r="N73" s="49">
        <f t="shared" si="13"/>
        <v>37184000</v>
      </c>
      <c r="O73" s="46">
        <f t="shared" si="14"/>
        <v>6000</v>
      </c>
      <c r="P73" s="27">
        <f t="shared" si="15"/>
        <v>1.6138576577545862E-4</v>
      </c>
      <c r="Q73" s="1"/>
      <c r="R73" s="43">
        <f t="shared" si="16"/>
        <v>0</v>
      </c>
      <c r="S73" s="43">
        <f t="shared" si="17"/>
        <v>6000</v>
      </c>
    </row>
    <row r="74" spans="1:19" x14ac:dyDescent="0.25">
      <c r="A74" s="91" t="s">
        <v>138</v>
      </c>
      <c r="B74" s="46">
        <f t="shared" si="9"/>
        <v>6000</v>
      </c>
      <c r="C74" s="44">
        <f t="shared" si="10"/>
        <v>1.8562633418927699E-4</v>
      </c>
      <c r="D74" s="1"/>
      <c r="E74" s="43">
        <f>Categories!M75+Categories!M223+Categories!M371+Categories!M519</f>
        <v>6000</v>
      </c>
      <c r="F74" s="43">
        <f>Categories!L75+Categories!L223+Categories!L371+Categories!L519</f>
        <v>32329000</v>
      </c>
      <c r="G74" s="1"/>
      <c r="H74" s="91">
        <v>27543000</v>
      </c>
      <c r="I74" s="91">
        <v>2664000</v>
      </c>
      <c r="J74" s="43">
        <f t="shared" si="11"/>
        <v>30207000</v>
      </c>
      <c r="K74" s="43">
        <f t="shared" si="12"/>
        <v>0</v>
      </c>
      <c r="L74" s="1"/>
      <c r="M74" s="145">
        <v>32323000</v>
      </c>
      <c r="N74" s="49">
        <f t="shared" si="13"/>
        <v>32329000</v>
      </c>
      <c r="O74" s="46">
        <f t="shared" si="14"/>
        <v>6000</v>
      </c>
      <c r="P74" s="27">
        <f t="shared" si="15"/>
        <v>1.8562633418927699E-4</v>
      </c>
      <c r="Q74" s="1"/>
      <c r="R74" s="43">
        <f t="shared" si="16"/>
        <v>0</v>
      </c>
      <c r="S74" s="43">
        <f t="shared" si="17"/>
        <v>6000</v>
      </c>
    </row>
    <row r="75" spans="1:19" x14ac:dyDescent="0.25">
      <c r="A75" s="97" t="s">
        <v>75</v>
      </c>
      <c r="B75" s="46">
        <f t="shared" si="9"/>
        <v>0</v>
      </c>
      <c r="C75" s="44">
        <f t="shared" si="10"/>
        <v>0</v>
      </c>
      <c r="D75" s="1"/>
      <c r="E75" s="43">
        <f>Categories!M76+Categories!M224+Categories!M372+Categories!M520</f>
        <v>0</v>
      </c>
      <c r="F75" s="43">
        <f>Categories!L76+Categories!L224+Categories!L372+Categories!L520</f>
        <v>11942000</v>
      </c>
      <c r="G75" s="1"/>
      <c r="H75" s="91">
        <v>12283000</v>
      </c>
      <c r="I75" s="91">
        <v>875000</v>
      </c>
      <c r="J75" s="43">
        <f t="shared" si="11"/>
        <v>13158000</v>
      </c>
      <c r="K75" s="43">
        <f t="shared" si="12"/>
        <v>1216000</v>
      </c>
      <c r="L75" s="1"/>
      <c r="M75" s="145">
        <v>13158000</v>
      </c>
      <c r="N75" s="49">
        <f t="shared" si="13"/>
        <v>13158000</v>
      </c>
      <c r="O75" s="46">
        <f t="shared" si="14"/>
        <v>0</v>
      </c>
      <c r="P75" s="27">
        <f t="shared" si="15"/>
        <v>0</v>
      </c>
      <c r="Q75" s="1"/>
      <c r="R75" s="43">
        <f t="shared" si="16"/>
        <v>0</v>
      </c>
      <c r="S75" s="43">
        <f t="shared" si="17"/>
        <v>0</v>
      </c>
    </row>
    <row r="76" spans="1:19" x14ac:dyDescent="0.25">
      <c r="A76" s="91" t="s">
        <v>129</v>
      </c>
      <c r="B76" s="46">
        <f t="shared" si="9"/>
        <v>3000</v>
      </c>
      <c r="C76" s="44">
        <f t="shared" si="10"/>
        <v>9.7869702802335826E-5</v>
      </c>
      <c r="D76" s="1"/>
      <c r="E76" s="43">
        <f>Categories!M77+Categories!M225+Categories!M373+Categories!M521</f>
        <v>3000</v>
      </c>
      <c r="F76" s="43">
        <f>Categories!L77+Categories!L225+Categories!L373+Categories!L521</f>
        <v>30656000</v>
      </c>
      <c r="G76" s="1"/>
      <c r="H76" s="91">
        <v>25790000</v>
      </c>
      <c r="I76" s="91">
        <v>2483000</v>
      </c>
      <c r="J76" s="43">
        <f t="shared" si="11"/>
        <v>28273000</v>
      </c>
      <c r="K76" s="43">
        <f t="shared" si="12"/>
        <v>0</v>
      </c>
      <c r="L76" s="1"/>
      <c r="M76" s="145">
        <v>30653000</v>
      </c>
      <c r="N76" s="49">
        <f t="shared" si="13"/>
        <v>30656000</v>
      </c>
      <c r="O76" s="46">
        <f t="shared" si="14"/>
        <v>3000</v>
      </c>
      <c r="P76" s="27">
        <f t="shared" si="15"/>
        <v>9.7869702802335826E-5</v>
      </c>
      <c r="Q76" s="1"/>
      <c r="R76" s="43">
        <f t="shared" si="16"/>
        <v>0</v>
      </c>
      <c r="S76" s="43">
        <f t="shared" si="17"/>
        <v>3000</v>
      </c>
    </row>
    <row r="77" spans="1:19" x14ac:dyDescent="0.25">
      <c r="A77" s="91" t="s">
        <v>76</v>
      </c>
      <c r="B77" s="46">
        <f t="shared" si="9"/>
        <v>53000</v>
      </c>
      <c r="C77" s="44">
        <f t="shared" si="10"/>
        <v>2.3867853154159311E-4</v>
      </c>
      <c r="D77" s="1"/>
      <c r="E77" s="43">
        <f>Categories!M78+Categories!M226+Categories!M374+Categories!M522</f>
        <v>53000</v>
      </c>
      <c r="F77" s="43">
        <f>Categories!L78+Categories!L226+Categories!L374+Categories!L522</f>
        <v>222109000</v>
      </c>
      <c r="G77" s="1"/>
      <c r="H77" s="91">
        <v>183493000</v>
      </c>
      <c r="I77" s="91">
        <v>18857000</v>
      </c>
      <c r="J77" s="43">
        <f t="shared" si="11"/>
        <v>202350000</v>
      </c>
      <c r="K77" s="43">
        <f t="shared" si="12"/>
        <v>0</v>
      </c>
      <c r="L77" s="1"/>
      <c r="M77" s="145">
        <v>222056000</v>
      </c>
      <c r="N77" s="49">
        <f t="shared" si="13"/>
        <v>222109000</v>
      </c>
      <c r="O77" s="46">
        <f t="shared" si="14"/>
        <v>53000</v>
      </c>
      <c r="P77" s="27">
        <f t="shared" si="15"/>
        <v>2.3867853154159311E-4</v>
      </c>
      <c r="Q77" s="1"/>
      <c r="R77" s="43">
        <f t="shared" si="16"/>
        <v>0</v>
      </c>
      <c r="S77" s="43">
        <f t="shared" si="17"/>
        <v>53000</v>
      </c>
    </row>
    <row r="78" spans="1:19" x14ac:dyDescent="0.25">
      <c r="A78" s="97" t="s">
        <v>77</v>
      </c>
      <c r="B78" s="46">
        <f t="shared" si="9"/>
        <v>-1000</v>
      </c>
      <c r="C78" s="44">
        <f t="shared" si="10"/>
        <v>-1.9512195121951221E-4</v>
      </c>
      <c r="D78" s="1"/>
      <c r="E78" s="43">
        <f>Categories!M79+Categories!M227+Categories!M375+Categories!M523</f>
        <v>-1000</v>
      </c>
      <c r="F78" s="43">
        <f>Categories!L79+Categories!L227+Categories!L375+Categories!L523</f>
        <v>5124000</v>
      </c>
      <c r="G78" s="1"/>
      <c r="H78" s="91">
        <v>4707000</v>
      </c>
      <c r="I78" s="91">
        <v>370000</v>
      </c>
      <c r="J78" s="43">
        <f t="shared" si="11"/>
        <v>5077000</v>
      </c>
      <c r="K78" s="43">
        <f t="shared" si="12"/>
        <v>0</v>
      </c>
      <c r="L78" s="1"/>
      <c r="M78" s="145">
        <v>5125000</v>
      </c>
      <c r="N78" s="49">
        <f t="shared" si="13"/>
        <v>5124000</v>
      </c>
      <c r="O78" s="46">
        <f t="shared" si="14"/>
        <v>-1000</v>
      </c>
      <c r="P78" s="27">
        <f t="shared" si="15"/>
        <v>-1.9512195121951221E-4</v>
      </c>
      <c r="Q78" s="1"/>
      <c r="R78" s="43">
        <f t="shared" si="16"/>
        <v>-1000</v>
      </c>
      <c r="S78" s="43">
        <f t="shared" si="17"/>
        <v>0</v>
      </c>
    </row>
    <row r="79" spans="1:19" x14ac:dyDescent="0.25">
      <c r="A79" s="91" t="s">
        <v>123</v>
      </c>
      <c r="B79" s="46">
        <f t="shared" si="9"/>
        <v>1000</v>
      </c>
      <c r="C79" s="44">
        <f t="shared" si="10"/>
        <v>1.2223444566678891E-4</v>
      </c>
      <c r="D79" s="1"/>
      <c r="E79" s="43">
        <f>Categories!M80+Categories!M228+Categories!M376+Categories!M524</f>
        <v>1000</v>
      </c>
      <c r="F79" s="43">
        <f>Categories!L80+Categories!L228+Categories!L376+Categories!L524</f>
        <v>8182000</v>
      </c>
      <c r="G79" s="1"/>
      <c r="H79" s="91">
        <v>4032000</v>
      </c>
      <c r="I79" s="91">
        <v>700000</v>
      </c>
      <c r="J79" s="43">
        <f t="shared" si="11"/>
        <v>4732000</v>
      </c>
      <c r="K79" s="43">
        <f t="shared" si="12"/>
        <v>0</v>
      </c>
      <c r="L79" s="1"/>
      <c r="M79" s="145">
        <v>8181000</v>
      </c>
      <c r="N79" s="49">
        <f t="shared" si="13"/>
        <v>8182000</v>
      </c>
      <c r="O79" s="46">
        <f t="shared" si="14"/>
        <v>1000</v>
      </c>
      <c r="P79" s="27">
        <f t="shared" si="15"/>
        <v>1.2223444566678891E-4</v>
      </c>
      <c r="Q79" s="1"/>
      <c r="R79" s="43">
        <f t="shared" si="16"/>
        <v>0</v>
      </c>
      <c r="S79" s="43">
        <f t="shared" si="17"/>
        <v>1000</v>
      </c>
    </row>
    <row r="80" spans="1:19" x14ac:dyDescent="0.25">
      <c r="A80" s="100" t="s">
        <v>78</v>
      </c>
      <c r="B80" s="46">
        <f t="shared" si="9"/>
        <v>0</v>
      </c>
      <c r="C80" s="44">
        <f t="shared" si="10"/>
        <v>0</v>
      </c>
      <c r="D80" s="1"/>
      <c r="E80" s="43">
        <f>Categories!M81+Categories!M229+Categories!M377+Categories!M525</f>
        <v>-1000</v>
      </c>
      <c r="F80" s="43">
        <f>Categories!L81+Categories!L229+Categories!L377+Categories!L525</f>
        <v>24452000</v>
      </c>
      <c r="G80" s="1"/>
      <c r="H80" s="91">
        <v>23402000</v>
      </c>
      <c r="I80" s="91">
        <v>1858000</v>
      </c>
      <c r="J80" s="43">
        <f t="shared" si="11"/>
        <v>25260000</v>
      </c>
      <c r="K80" s="43">
        <f t="shared" si="12"/>
        <v>808000</v>
      </c>
      <c r="L80" s="1"/>
      <c r="M80" s="145">
        <v>25260000</v>
      </c>
      <c r="N80" s="49">
        <f t="shared" si="13"/>
        <v>25260000</v>
      </c>
      <c r="O80" s="46">
        <f t="shared" si="14"/>
        <v>0</v>
      </c>
      <c r="P80" s="27">
        <f t="shared" si="15"/>
        <v>0</v>
      </c>
      <c r="Q80" s="1"/>
      <c r="R80" s="43">
        <f t="shared" si="16"/>
        <v>0</v>
      </c>
      <c r="S80" s="43">
        <f t="shared" si="17"/>
        <v>0</v>
      </c>
    </row>
    <row r="81" spans="1:19" x14ac:dyDescent="0.25">
      <c r="A81" s="97" t="s">
        <v>79</v>
      </c>
      <c r="B81" s="46">
        <f t="shared" si="9"/>
        <v>-2000</v>
      </c>
      <c r="C81" s="44">
        <f t="shared" si="10"/>
        <v>-5.303914288745094E-5</v>
      </c>
      <c r="D81" s="1"/>
      <c r="E81" s="43">
        <f>Categories!M82+Categories!M230+Categories!M378+Categories!M526</f>
        <v>-2000</v>
      </c>
      <c r="F81" s="43">
        <f>Categories!L82+Categories!L230+Categories!L378+Categories!L526</f>
        <v>37706000</v>
      </c>
      <c r="G81" s="1"/>
      <c r="H81" s="91">
        <v>33157000</v>
      </c>
      <c r="I81" s="91">
        <v>2846000</v>
      </c>
      <c r="J81" s="43">
        <f t="shared" si="11"/>
        <v>36003000</v>
      </c>
      <c r="K81" s="43">
        <f t="shared" si="12"/>
        <v>0</v>
      </c>
      <c r="L81" s="1"/>
      <c r="M81" s="145">
        <v>37708000</v>
      </c>
      <c r="N81" s="49">
        <f t="shared" si="13"/>
        <v>37706000</v>
      </c>
      <c r="O81" s="46">
        <f t="shared" si="14"/>
        <v>-2000</v>
      </c>
      <c r="P81" s="27">
        <f t="shared" si="15"/>
        <v>-5.303914288745094E-5</v>
      </c>
      <c r="Q81" s="1"/>
      <c r="R81" s="43">
        <f t="shared" si="16"/>
        <v>-2000</v>
      </c>
      <c r="S81" s="43">
        <f t="shared" si="17"/>
        <v>0</v>
      </c>
    </row>
    <row r="82" spans="1:19" x14ac:dyDescent="0.25">
      <c r="A82" s="91" t="s">
        <v>145</v>
      </c>
      <c r="B82" s="46">
        <f t="shared" si="9"/>
        <v>-2000</v>
      </c>
      <c r="C82" s="44">
        <f t="shared" si="10"/>
        <v>-1.1583458820803892E-4</v>
      </c>
      <c r="D82" s="1"/>
      <c r="E82" s="43">
        <f>Categories!M83+Categories!M231+Categories!M379+Categories!M527</f>
        <v>-2000</v>
      </c>
      <c r="F82" s="43">
        <f>Categories!L83+Categories!L231+Categories!L379+Categories!L527</f>
        <v>17264000</v>
      </c>
      <c r="G82" s="1"/>
      <c r="H82" s="91">
        <v>15282000</v>
      </c>
      <c r="I82" s="91">
        <v>1394000</v>
      </c>
      <c r="J82" s="43">
        <f t="shared" si="11"/>
        <v>16676000</v>
      </c>
      <c r="K82" s="43">
        <f t="shared" si="12"/>
        <v>0</v>
      </c>
      <c r="L82" s="1"/>
      <c r="M82" s="145">
        <v>17266000</v>
      </c>
      <c r="N82" s="49">
        <f t="shared" si="13"/>
        <v>17264000</v>
      </c>
      <c r="O82" s="46">
        <f t="shared" si="14"/>
        <v>-2000</v>
      </c>
      <c r="P82" s="27">
        <f t="shared" si="15"/>
        <v>-1.1583458820803892E-4</v>
      </c>
      <c r="Q82" s="1"/>
      <c r="R82" s="43">
        <f t="shared" si="16"/>
        <v>-2000</v>
      </c>
      <c r="S82" s="43">
        <f t="shared" si="17"/>
        <v>0</v>
      </c>
    </row>
    <row r="83" spans="1:19" x14ac:dyDescent="0.25">
      <c r="A83" s="97" t="s">
        <v>84</v>
      </c>
      <c r="B83" s="46">
        <f t="shared" si="9"/>
        <v>1000</v>
      </c>
      <c r="C83" s="44">
        <f t="shared" si="10"/>
        <v>9.9029510794216674E-5</v>
      </c>
      <c r="D83" s="1"/>
      <c r="E83" s="43">
        <f>Categories!M84+Categories!M232+Categories!M380+Categories!M528</f>
        <v>1000</v>
      </c>
      <c r="F83" s="43">
        <f>Categories!L84+Categories!L232+Categories!L380+Categories!L528</f>
        <v>10099000</v>
      </c>
      <c r="G83" s="1"/>
      <c r="H83" s="91">
        <v>8785000</v>
      </c>
      <c r="I83" s="91">
        <v>864000</v>
      </c>
      <c r="J83" s="43">
        <f t="shared" si="11"/>
        <v>9649000</v>
      </c>
      <c r="K83" s="43">
        <f t="shared" si="12"/>
        <v>0</v>
      </c>
      <c r="L83" s="1"/>
      <c r="M83" s="145">
        <v>10098000</v>
      </c>
      <c r="N83" s="49">
        <f t="shared" si="13"/>
        <v>10099000</v>
      </c>
      <c r="O83" s="46">
        <f t="shared" si="14"/>
        <v>1000</v>
      </c>
      <c r="P83" s="27">
        <f t="shared" si="15"/>
        <v>9.9029510794216674E-5</v>
      </c>
      <c r="Q83" s="1"/>
      <c r="R83" s="43">
        <f t="shared" si="16"/>
        <v>0</v>
      </c>
      <c r="S83" s="43">
        <f t="shared" si="17"/>
        <v>1000</v>
      </c>
    </row>
    <row r="84" spans="1:19" x14ac:dyDescent="0.25">
      <c r="A84" s="97" t="s">
        <v>80</v>
      </c>
      <c r="B84" s="46">
        <f t="shared" si="9"/>
        <v>0</v>
      </c>
      <c r="C84" s="44">
        <f t="shared" si="10"/>
        <v>0</v>
      </c>
      <c r="D84" s="1"/>
      <c r="E84" s="43">
        <f>Categories!M85+Categories!M233+Categories!M381+Categories!M529</f>
        <v>-1000</v>
      </c>
      <c r="F84" s="43">
        <f>Categories!L85+Categories!L233+Categories!L381+Categories!L529</f>
        <v>9264000</v>
      </c>
      <c r="G84" s="1"/>
      <c r="H84" s="91">
        <v>9096000</v>
      </c>
      <c r="I84" s="91">
        <v>695000</v>
      </c>
      <c r="J84" s="43">
        <f t="shared" si="11"/>
        <v>9791000</v>
      </c>
      <c r="K84" s="43">
        <f t="shared" si="12"/>
        <v>527000</v>
      </c>
      <c r="L84" s="1"/>
      <c r="M84" s="145">
        <v>9791000</v>
      </c>
      <c r="N84" s="49">
        <f t="shared" si="13"/>
        <v>9791000</v>
      </c>
      <c r="O84" s="46">
        <f t="shared" si="14"/>
        <v>0</v>
      </c>
      <c r="P84" s="27">
        <f t="shared" si="15"/>
        <v>0</v>
      </c>
      <c r="Q84" s="1"/>
      <c r="R84" s="43">
        <f t="shared" si="16"/>
        <v>0</v>
      </c>
      <c r="S84" s="43">
        <f t="shared" si="17"/>
        <v>0</v>
      </c>
    </row>
    <row r="85" spans="1:19" x14ac:dyDescent="0.25">
      <c r="A85" s="97" t="s">
        <v>67</v>
      </c>
      <c r="B85" s="46">
        <f t="shared" si="9"/>
        <v>0</v>
      </c>
      <c r="C85" s="44">
        <f t="shared" si="10"/>
        <v>0</v>
      </c>
      <c r="D85" s="1"/>
      <c r="E85" s="43">
        <f>Categories!M86+Categories!M234+Categories!M382+Categories!M530</f>
        <v>0</v>
      </c>
      <c r="F85" s="43">
        <f>Categories!L86+Categories!L234+Categories!L382+Categories!L530</f>
        <v>4731000</v>
      </c>
      <c r="G85" s="1"/>
      <c r="H85" s="91">
        <v>4503000</v>
      </c>
      <c r="I85" s="91">
        <v>368000</v>
      </c>
      <c r="J85" s="43">
        <f t="shared" si="11"/>
        <v>4871000</v>
      </c>
      <c r="K85" s="43">
        <f t="shared" si="12"/>
        <v>140000</v>
      </c>
      <c r="L85" s="1"/>
      <c r="M85" s="145">
        <v>4871000</v>
      </c>
      <c r="N85" s="49">
        <f t="shared" si="13"/>
        <v>4871000</v>
      </c>
      <c r="O85" s="46">
        <f t="shared" si="14"/>
        <v>0</v>
      </c>
      <c r="P85" s="27">
        <f t="shared" si="15"/>
        <v>0</v>
      </c>
      <c r="Q85" s="1"/>
      <c r="R85" s="43">
        <f t="shared" si="16"/>
        <v>0</v>
      </c>
      <c r="S85" s="43">
        <f t="shared" si="17"/>
        <v>0</v>
      </c>
    </row>
    <row r="86" spans="1:19" x14ac:dyDescent="0.25">
      <c r="A86" s="97" t="s">
        <v>81</v>
      </c>
      <c r="B86" s="46">
        <f t="shared" si="9"/>
        <v>-2000</v>
      </c>
      <c r="C86" s="44">
        <f t="shared" si="10"/>
        <v>-9.6339113680154144E-5</v>
      </c>
      <c r="D86" s="1"/>
      <c r="E86" s="43">
        <f>Categories!M87+Categories!M235+Categories!M383+Categories!M531</f>
        <v>-2000</v>
      </c>
      <c r="F86" s="43">
        <f>Categories!L87+Categories!L235+Categories!L383+Categories!L531</f>
        <v>20758000</v>
      </c>
      <c r="G86" s="1"/>
      <c r="H86" s="91">
        <v>18621000</v>
      </c>
      <c r="I86" s="91">
        <v>1583000</v>
      </c>
      <c r="J86" s="43">
        <f t="shared" si="11"/>
        <v>20204000</v>
      </c>
      <c r="K86" s="43">
        <f t="shared" si="12"/>
        <v>0</v>
      </c>
      <c r="L86" s="1"/>
      <c r="M86" s="145">
        <v>20760000</v>
      </c>
      <c r="N86" s="49">
        <f t="shared" si="13"/>
        <v>20758000</v>
      </c>
      <c r="O86" s="46">
        <f t="shared" si="14"/>
        <v>-2000</v>
      </c>
      <c r="P86" s="27">
        <f t="shared" si="15"/>
        <v>-9.6339113680154144E-5</v>
      </c>
      <c r="Q86" s="1"/>
      <c r="R86" s="43">
        <f t="shared" si="16"/>
        <v>-2000</v>
      </c>
      <c r="S86" s="43">
        <f t="shared" si="17"/>
        <v>0</v>
      </c>
    </row>
    <row r="87" spans="1:19" x14ac:dyDescent="0.25">
      <c r="A87" s="97" t="s">
        <v>83</v>
      </c>
      <c r="B87" s="46">
        <f t="shared" si="9"/>
        <v>0</v>
      </c>
      <c r="C87" s="44">
        <f t="shared" si="10"/>
        <v>0</v>
      </c>
      <c r="D87" s="1"/>
      <c r="E87" s="43">
        <f>Categories!M88+Categories!M236+Categories!M384+Categories!M532</f>
        <v>2000</v>
      </c>
      <c r="F87" s="43">
        <f>Categories!L88+Categories!L236+Categories!L384+Categories!L532</f>
        <v>20288000</v>
      </c>
      <c r="G87" s="1"/>
      <c r="H87" s="91">
        <v>19731000</v>
      </c>
      <c r="I87" s="91">
        <v>1701000</v>
      </c>
      <c r="J87" s="43">
        <f t="shared" si="11"/>
        <v>21432000</v>
      </c>
      <c r="K87" s="43">
        <f t="shared" si="12"/>
        <v>1144000</v>
      </c>
      <c r="L87" s="1"/>
      <c r="M87" s="145">
        <v>21432000</v>
      </c>
      <c r="N87" s="49">
        <f t="shared" si="13"/>
        <v>21432000</v>
      </c>
      <c r="O87" s="46">
        <f t="shared" si="14"/>
        <v>0</v>
      </c>
      <c r="P87" s="27">
        <f t="shared" si="15"/>
        <v>0</v>
      </c>
      <c r="Q87" s="1"/>
      <c r="R87" s="43">
        <f t="shared" si="16"/>
        <v>0</v>
      </c>
      <c r="S87" s="43">
        <f t="shared" si="17"/>
        <v>0</v>
      </c>
    </row>
    <row r="88" spans="1:19" x14ac:dyDescent="0.25">
      <c r="A88" s="96" t="s">
        <v>89</v>
      </c>
      <c r="B88" s="46">
        <f t="shared" si="9"/>
        <v>0</v>
      </c>
      <c r="C88" s="44">
        <f t="shared" si="10"/>
        <v>0</v>
      </c>
      <c r="D88" s="1"/>
      <c r="E88" s="43">
        <f>Categories!M89+Categories!M237+Categories!M385+Categories!M533</f>
        <v>0</v>
      </c>
      <c r="F88" s="43">
        <f>Categories!L89+Categories!L237+Categories!L385+Categories!L533</f>
        <v>23748000</v>
      </c>
      <c r="G88" s="1"/>
      <c r="H88" s="91">
        <v>20271000</v>
      </c>
      <c r="I88" s="91">
        <v>1791000</v>
      </c>
      <c r="J88" s="43">
        <f t="shared" si="11"/>
        <v>22062000</v>
      </c>
      <c r="K88" s="43">
        <f t="shared" si="12"/>
        <v>0</v>
      </c>
      <c r="L88" s="1"/>
      <c r="M88" s="145">
        <v>23748000</v>
      </c>
      <c r="N88" s="49">
        <f t="shared" si="13"/>
        <v>23748000</v>
      </c>
      <c r="O88" s="46">
        <f t="shared" si="14"/>
        <v>0</v>
      </c>
      <c r="P88" s="27">
        <f t="shared" si="15"/>
        <v>0</v>
      </c>
      <c r="Q88" s="1"/>
      <c r="R88" s="43">
        <f t="shared" si="16"/>
        <v>0</v>
      </c>
      <c r="S88" s="43">
        <f t="shared" si="17"/>
        <v>0</v>
      </c>
    </row>
    <row r="89" spans="1:19" x14ac:dyDescent="0.25">
      <c r="A89" s="91" t="s">
        <v>90</v>
      </c>
      <c r="B89" s="46">
        <f t="shared" si="9"/>
        <v>0</v>
      </c>
      <c r="C89" s="44">
        <f t="shared" si="10"/>
        <v>0</v>
      </c>
      <c r="D89" s="1"/>
      <c r="E89" s="43">
        <f>Categories!M90+Categories!M238+Categories!M386+Categories!M534</f>
        <v>0</v>
      </c>
      <c r="F89" s="43">
        <f>Categories!L90+Categories!L238+Categories!L386+Categories!L534</f>
        <v>49846000</v>
      </c>
      <c r="G89" s="1"/>
      <c r="H89" s="91">
        <v>44568000</v>
      </c>
      <c r="I89" s="91">
        <v>4083000</v>
      </c>
      <c r="J89" s="43">
        <f t="shared" si="11"/>
        <v>48651000</v>
      </c>
      <c r="K89" s="43">
        <f t="shared" si="12"/>
        <v>0</v>
      </c>
      <c r="L89" s="1"/>
      <c r="M89" s="145">
        <v>49846000</v>
      </c>
      <c r="N89" s="49">
        <f t="shared" si="13"/>
        <v>49846000</v>
      </c>
      <c r="O89" s="46">
        <f t="shared" si="14"/>
        <v>0</v>
      </c>
      <c r="P89" s="27">
        <f t="shared" si="15"/>
        <v>0</v>
      </c>
      <c r="Q89" s="1"/>
      <c r="R89" s="43">
        <f t="shared" si="16"/>
        <v>0</v>
      </c>
      <c r="S89" s="43">
        <f t="shared" si="17"/>
        <v>0</v>
      </c>
    </row>
    <row r="90" spans="1:19" x14ac:dyDescent="0.25">
      <c r="A90" s="91" t="s">
        <v>33</v>
      </c>
      <c r="B90" s="46">
        <f t="shared" si="9"/>
        <v>1000</v>
      </c>
      <c r="C90" s="44">
        <f t="shared" si="10"/>
        <v>1.3368983957219252E-4</v>
      </c>
      <c r="D90" s="1"/>
      <c r="E90" s="43">
        <f>Categories!M91+Categories!M239+Categories!M387+Categories!M535</f>
        <v>1000</v>
      </c>
      <c r="F90" s="43">
        <f>Categories!L91+Categories!L239+Categories!L387+Categories!L535</f>
        <v>7481000</v>
      </c>
      <c r="G90" s="1"/>
      <c r="H90" s="91">
        <v>6111000</v>
      </c>
      <c r="I90" s="91">
        <v>627000</v>
      </c>
      <c r="J90" s="43">
        <f t="shared" si="11"/>
        <v>6738000</v>
      </c>
      <c r="K90" s="43">
        <f t="shared" si="12"/>
        <v>0</v>
      </c>
      <c r="L90" s="1"/>
      <c r="M90" s="145">
        <v>7480000</v>
      </c>
      <c r="N90" s="49">
        <f t="shared" si="13"/>
        <v>7481000</v>
      </c>
      <c r="O90" s="46">
        <f t="shared" si="14"/>
        <v>1000</v>
      </c>
      <c r="P90" s="27">
        <f t="shared" si="15"/>
        <v>1.3368983957219252E-4</v>
      </c>
      <c r="Q90" s="1"/>
      <c r="R90" s="43">
        <f t="shared" si="16"/>
        <v>0</v>
      </c>
      <c r="S90" s="43">
        <f t="shared" si="17"/>
        <v>1000</v>
      </c>
    </row>
    <row r="91" spans="1:19" x14ac:dyDescent="0.25">
      <c r="A91" s="91" t="s">
        <v>91</v>
      </c>
      <c r="B91" s="46">
        <f t="shared" si="9"/>
        <v>4000</v>
      </c>
      <c r="C91" s="44">
        <f t="shared" si="10"/>
        <v>1.9850131507121235E-4</v>
      </c>
      <c r="D91" s="1"/>
      <c r="E91" s="43">
        <f>Categories!M92+Categories!M240+Categories!M388+Categories!M536</f>
        <v>4000</v>
      </c>
      <c r="F91" s="43">
        <f>Categories!L92+Categories!L240+Categories!L388+Categories!L536</f>
        <v>20155000</v>
      </c>
      <c r="G91" s="1"/>
      <c r="H91" s="91">
        <v>18551000</v>
      </c>
      <c r="I91" s="91">
        <v>1545000</v>
      </c>
      <c r="J91" s="43">
        <f t="shared" si="11"/>
        <v>20096000</v>
      </c>
      <c r="K91" s="43">
        <f t="shared" si="12"/>
        <v>0</v>
      </c>
      <c r="L91" s="1"/>
      <c r="M91" s="145">
        <v>20151000</v>
      </c>
      <c r="N91" s="49">
        <f t="shared" si="13"/>
        <v>20155000</v>
      </c>
      <c r="O91" s="46">
        <f t="shared" si="14"/>
        <v>4000</v>
      </c>
      <c r="P91" s="27">
        <f t="shared" si="15"/>
        <v>1.9850131507121235E-4</v>
      </c>
      <c r="Q91" s="1"/>
      <c r="R91" s="43">
        <f t="shared" si="16"/>
        <v>0</v>
      </c>
      <c r="S91" s="43">
        <f t="shared" si="17"/>
        <v>4000</v>
      </c>
    </row>
    <row r="92" spans="1:19" x14ac:dyDescent="0.25">
      <c r="A92" s="97" t="s">
        <v>93</v>
      </c>
      <c r="B92" s="46">
        <f t="shared" si="9"/>
        <v>-2000</v>
      </c>
      <c r="C92" s="44">
        <f t="shared" si="10"/>
        <v>-6.7844906543641231E-5</v>
      </c>
      <c r="D92" s="1"/>
      <c r="E92" s="43">
        <f>Categories!M93+Categories!M241+Categories!M389+Categories!M537</f>
        <v>-2000</v>
      </c>
      <c r="F92" s="43">
        <f>Categories!L93+Categories!L241+Categories!L389+Categories!L537</f>
        <v>29477000</v>
      </c>
      <c r="G92" s="1"/>
      <c r="H92" s="91">
        <v>25567000</v>
      </c>
      <c r="I92" s="91">
        <v>2287000</v>
      </c>
      <c r="J92" s="43">
        <f t="shared" si="11"/>
        <v>27854000</v>
      </c>
      <c r="K92" s="43">
        <f t="shared" si="12"/>
        <v>0</v>
      </c>
      <c r="L92" s="1"/>
      <c r="M92" s="145">
        <v>29479000</v>
      </c>
      <c r="N92" s="49">
        <f t="shared" si="13"/>
        <v>29477000</v>
      </c>
      <c r="O92" s="46">
        <f t="shared" si="14"/>
        <v>-2000</v>
      </c>
      <c r="P92" s="27">
        <f t="shared" si="15"/>
        <v>-6.7844906543641231E-5</v>
      </c>
      <c r="Q92" s="1"/>
      <c r="R92" s="43">
        <f t="shared" si="16"/>
        <v>-2000</v>
      </c>
      <c r="S92" s="43">
        <f t="shared" si="17"/>
        <v>0</v>
      </c>
    </row>
    <row r="93" spans="1:19" x14ac:dyDescent="0.25">
      <c r="A93" s="96" t="s">
        <v>13</v>
      </c>
      <c r="B93" s="46">
        <f t="shared" si="9"/>
        <v>3000</v>
      </c>
      <c r="C93" s="44">
        <f t="shared" si="10"/>
        <v>1.3289036544850499E-4</v>
      </c>
      <c r="D93" s="1"/>
      <c r="E93" s="43">
        <f>Categories!M94+Categories!M242+Categories!M390+Categories!M538</f>
        <v>3000</v>
      </c>
      <c r="F93" s="43">
        <f>Categories!L94+Categories!L242+Categories!L390+Categories!L538</f>
        <v>22578000</v>
      </c>
      <c r="G93" s="1"/>
      <c r="H93" s="91">
        <v>19399000</v>
      </c>
      <c r="I93" s="91">
        <v>1878000</v>
      </c>
      <c r="J93" s="43">
        <f t="shared" si="11"/>
        <v>21277000</v>
      </c>
      <c r="K93" s="43">
        <f t="shared" si="12"/>
        <v>0</v>
      </c>
      <c r="L93" s="1"/>
      <c r="M93" s="145">
        <v>22575000</v>
      </c>
      <c r="N93" s="49">
        <f t="shared" si="13"/>
        <v>22578000</v>
      </c>
      <c r="O93" s="46">
        <f t="shared" si="14"/>
        <v>3000</v>
      </c>
      <c r="P93" s="27">
        <f t="shared" si="15"/>
        <v>1.3289036544850499E-4</v>
      </c>
      <c r="Q93" s="1"/>
      <c r="R93" s="43">
        <f t="shared" si="16"/>
        <v>0</v>
      </c>
      <c r="S93" s="43">
        <f t="shared" si="17"/>
        <v>3000</v>
      </c>
    </row>
    <row r="94" spans="1:19" x14ac:dyDescent="0.25">
      <c r="A94" s="96" t="s">
        <v>94</v>
      </c>
      <c r="B94" s="46">
        <f t="shared" si="9"/>
        <v>-5000</v>
      </c>
      <c r="C94" s="44">
        <f t="shared" si="10"/>
        <v>-8.590474881451446E-5</v>
      </c>
      <c r="D94" s="1"/>
      <c r="E94" s="43">
        <f>Categories!M95+Categories!M243+Categories!M391+Categories!M539</f>
        <v>-5000</v>
      </c>
      <c r="F94" s="43">
        <f>Categories!L95+Categories!L243+Categories!L391+Categories!L539</f>
        <v>58199000</v>
      </c>
      <c r="G94" s="1"/>
      <c r="H94" s="91">
        <v>50948000</v>
      </c>
      <c r="I94" s="91">
        <v>4717000</v>
      </c>
      <c r="J94" s="43">
        <f t="shared" si="11"/>
        <v>55665000</v>
      </c>
      <c r="K94" s="43">
        <f t="shared" si="12"/>
        <v>0</v>
      </c>
      <c r="L94" s="1"/>
      <c r="M94" s="145">
        <v>58204000</v>
      </c>
      <c r="N94" s="49">
        <f t="shared" si="13"/>
        <v>58199000</v>
      </c>
      <c r="O94" s="46">
        <f t="shared" si="14"/>
        <v>-5000</v>
      </c>
      <c r="P94" s="27">
        <f t="shared" si="15"/>
        <v>-8.590474881451446E-5</v>
      </c>
      <c r="Q94" s="1"/>
      <c r="R94" s="43">
        <f t="shared" si="16"/>
        <v>-5000</v>
      </c>
      <c r="S94" s="43">
        <f t="shared" si="17"/>
        <v>0</v>
      </c>
    </row>
    <row r="95" spans="1:19" x14ac:dyDescent="0.25">
      <c r="A95" s="96" t="s">
        <v>21</v>
      </c>
      <c r="B95" s="46">
        <f t="shared" si="9"/>
        <v>0</v>
      </c>
      <c r="C95" s="44">
        <f t="shared" si="10"/>
        <v>0</v>
      </c>
      <c r="D95" s="1"/>
      <c r="E95" s="43">
        <f>Categories!M96+Categories!M244+Categories!M392+Categories!M540</f>
        <v>0</v>
      </c>
      <c r="F95" s="43">
        <f>Categories!L96+Categories!L244+Categories!L392+Categories!L540</f>
        <v>7615000</v>
      </c>
      <c r="G95" s="1"/>
      <c r="H95" s="91">
        <v>6646000</v>
      </c>
      <c r="I95" s="91">
        <v>597000</v>
      </c>
      <c r="J95" s="43">
        <f t="shared" si="11"/>
        <v>7243000</v>
      </c>
      <c r="K95" s="43">
        <f t="shared" si="12"/>
        <v>0</v>
      </c>
      <c r="L95" s="1"/>
      <c r="M95" s="145">
        <v>7615000</v>
      </c>
      <c r="N95" s="49">
        <f t="shared" si="13"/>
        <v>7615000</v>
      </c>
      <c r="O95" s="46">
        <f t="shared" si="14"/>
        <v>0</v>
      </c>
      <c r="P95" s="27">
        <f t="shared" si="15"/>
        <v>0</v>
      </c>
      <c r="Q95" s="1"/>
      <c r="R95" s="43">
        <f t="shared" si="16"/>
        <v>0</v>
      </c>
      <c r="S95" s="43">
        <f t="shared" si="17"/>
        <v>0</v>
      </c>
    </row>
    <row r="96" spans="1:19" x14ac:dyDescent="0.25">
      <c r="A96" s="96" t="s">
        <v>85</v>
      </c>
      <c r="B96" s="46">
        <f t="shared" si="9"/>
        <v>1000</v>
      </c>
      <c r="C96" s="44">
        <f t="shared" si="10"/>
        <v>3.7500937523438084E-5</v>
      </c>
      <c r="D96" s="1"/>
      <c r="E96" s="43">
        <f>Categories!M97+Categories!M245+Categories!M393+Categories!M541</f>
        <v>1000</v>
      </c>
      <c r="F96" s="43">
        <f>Categories!L97+Categories!L245+Categories!L393+Categories!L541</f>
        <v>26667000</v>
      </c>
      <c r="G96" s="1"/>
      <c r="H96" s="91">
        <v>24119000</v>
      </c>
      <c r="I96" s="91">
        <v>2081000</v>
      </c>
      <c r="J96" s="43">
        <f t="shared" si="11"/>
        <v>26200000</v>
      </c>
      <c r="K96" s="43">
        <f t="shared" si="12"/>
        <v>0</v>
      </c>
      <c r="L96" s="1"/>
      <c r="M96" s="145">
        <v>26666000</v>
      </c>
      <c r="N96" s="49">
        <f t="shared" si="13"/>
        <v>26667000</v>
      </c>
      <c r="O96" s="46">
        <f t="shared" si="14"/>
        <v>1000</v>
      </c>
      <c r="P96" s="27">
        <f t="shared" si="15"/>
        <v>3.7500937523438084E-5</v>
      </c>
      <c r="Q96" s="1"/>
      <c r="R96" s="43">
        <f t="shared" si="16"/>
        <v>0</v>
      </c>
      <c r="S96" s="43">
        <f t="shared" si="17"/>
        <v>1000</v>
      </c>
    </row>
    <row r="97" spans="1:19" x14ac:dyDescent="0.25">
      <c r="A97" s="91" t="s">
        <v>88</v>
      </c>
      <c r="B97" s="46">
        <f t="shared" si="9"/>
        <v>1000</v>
      </c>
      <c r="C97" s="44">
        <f t="shared" si="10"/>
        <v>4.068017248393133E-5</v>
      </c>
      <c r="D97" s="1"/>
      <c r="E97" s="43">
        <f>Categories!M98+Categories!M246+Categories!M394+Categories!M542</f>
        <v>1000</v>
      </c>
      <c r="F97" s="43">
        <f>Categories!L98+Categories!L246+Categories!L394+Categories!L542</f>
        <v>24583000</v>
      </c>
      <c r="G97" s="1"/>
      <c r="H97" s="91">
        <v>22127000</v>
      </c>
      <c r="I97" s="91">
        <v>1807000</v>
      </c>
      <c r="J97" s="43">
        <f t="shared" si="11"/>
        <v>23934000</v>
      </c>
      <c r="K97" s="43">
        <f t="shared" si="12"/>
        <v>0</v>
      </c>
      <c r="L97" s="1"/>
      <c r="M97" s="145">
        <v>24582000</v>
      </c>
      <c r="N97" s="49">
        <f t="shared" si="13"/>
        <v>24583000</v>
      </c>
      <c r="O97" s="46">
        <f t="shared" si="14"/>
        <v>1000</v>
      </c>
      <c r="P97" s="27">
        <f t="shared" si="15"/>
        <v>4.068017248393133E-5</v>
      </c>
      <c r="Q97" s="1"/>
      <c r="R97" s="43">
        <f t="shared" si="16"/>
        <v>0</v>
      </c>
      <c r="S97" s="43">
        <f t="shared" si="17"/>
        <v>1000</v>
      </c>
    </row>
    <row r="98" spans="1:19" x14ac:dyDescent="0.25">
      <c r="A98" s="91" t="s">
        <v>95</v>
      </c>
      <c r="B98" s="46">
        <f t="shared" si="9"/>
        <v>1000</v>
      </c>
      <c r="C98" s="44">
        <f t="shared" si="10"/>
        <v>9.4011469399266708E-5</v>
      </c>
      <c r="D98" s="1"/>
      <c r="E98" s="43">
        <f>Categories!M99+Categories!M247+Categories!M395+Categories!M543</f>
        <v>1000</v>
      </c>
      <c r="F98" s="43">
        <f>Categories!L99+Categories!L247+Categories!L395+Categories!L543</f>
        <v>10638000</v>
      </c>
      <c r="G98" s="1"/>
      <c r="H98" s="91">
        <v>9603000</v>
      </c>
      <c r="I98" s="91">
        <v>794000</v>
      </c>
      <c r="J98" s="43">
        <f t="shared" si="11"/>
        <v>10397000</v>
      </c>
      <c r="K98" s="43">
        <f t="shared" si="12"/>
        <v>0</v>
      </c>
      <c r="L98" s="1"/>
      <c r="M98" s="145">
        <v>10637000</v>
      </c>
      <c r="N98" s="49">
        <f t="shared" si="13"/>
        <v>10638000</v>
      </c>
      <c r="O98" s="46">
        <f t="shared" si="14"/>
        <v>1000</v>
      </c>
      <c r="P98" s="27">
        <f t="shared" si="15"/>
        <v>9.4011469399266708E-5</v>
      </c>
      <c r="Q98" s="1"/>
      <c r="R98" s="43">
        <f t="shared" si="16"/>
        <v>0</v>
      </c>
      <c r="S98" s="43">
        <f t="shared" si="17"/>
        <v>1000</v>
      </c>
    </row>
    <row r="99" spans="1:19" x14ac:dyDescent="0.25">
      <c r="A99" s="97" t="s">
        <v>49</v>
      </c>
      <c r="B99" s="46">
        <f t="shared" si="9"/>
        <v>1000</v>
      </c>
      <c r="C99" s="44">
        <f t="shared" si="10"/>
        <v>8.5557837097878164E-5</v>
      </c>
      <c r="D99" s="1"/>
      <c r="E99" s="43">
        <f>Categories!M100+Categories!M248+Categories!M396+Categories!M544</f>
        <v>1000</v>
      </c>
      <c r="F99" s="43">
        <f>Categories!L100+Categories!L248+Categories!L396+Categories!L544</f>
        <v>11689000</v>
      </c>
      <c r="G99" s="1"/>
      <c r="H99" s="91">
        <v>10317000</v>
      </c>
      <c r="I99" s="91">
        <v>883000</v>
      </c>
      <c r="J99" s="43">
        <f t="shared" si="11"/>
        <v>11200000</v>
      </c>
      <c r="K99" s="43">
        <f t="shared" si="12"/>
        <v>0</v>
      </c>
      <c r="L99" s="1"/>
      <c r="M99" s="145">
        <v>11688000</v>
      </c>
      <c r="N99" s="49">
        <f t="shared" si="13"/>
        <v>11689000</v>
      </c>
      <c r="O99" s="46">
        <f t="shared" si="14"/>
        <v>1000</v>
      </c>
      <c r="P99" s="27">
        <f t="shared" si="15"/>
        <v>8.5557837097878164E-5</v>
      </c>
      <c r="Q99" s="1"/>
      <c r="R99" s="43">
        <f t="shared" si="16"/>
        <v>0</v>
      </c>
      <c r="S99" s="43">
        <f t="shared" si="17"/>
        <v>1000</v>
      </c>
    </row>
    <row r="100" spans="1:19" x14ac:dyDescent="0.25">
      <c r="A100" s="91" t="s">
        <v>124</v>
      </c>
      <c r="B100" s="46">
        <f t="shared" si="9"/>
        <v>0</v>
      </c>
      <c r="C100" s="44">
        <f t="shared" si="10"/>
        <v>0</v>
      </c>
      <c r="D100" s="1"/>
      <c r="E100" s="43">
        <f>Categories!M101+Categories!M249+Categories!M397+Categories!M545</f>
        <v>2000</v>
      </c>
      <c r="F100" s="43">
        <f>Categories!L101+Categories!L249+Categories!L397+Categories!L545</f>
        <v>12898000</v>
      </c>
      <c r="G100" s="1"/>
      <c r="H100" s="91">
        <v>11997000</v>
      </c>
      <c r="I100" s="91">
        <v>1038000</v>
      </c>
      <c r="J100" s="43">
        <f t="shared" si="11"/>
        <v>13035000</v>
      </c>
      <c r="K100" s="43">
        <f t="shared" si="12"/>
        <v>137000</v>
      </c>
      <c r="L100" s="1"/>
      <c r="M100" s="145">
        <v>13035000</v>
      </c>
      <c r="N100" s="49">
        <f t="shared" si="13"/>
        <v>13035000</v>
      </c>
      <c r="O100" s="46">
        <f t="shared" si="14"/>
        <v>0</v>
      </c>
      <c r="P100" s="27">
        <f t="shared" si="15"/>
        <v>0</v>
      </c>
      <c r="Q100" s="1"/>
      <c r="R100" s="43">
        <f t="shared" si="16"/>
        <v>0</v>
      </c>
      <c r="S100" s="43">
        <f t="shared" si="17"/>
        <v>0</v>
      </c>
    </row>
    <row r="101" spans="1:19" x14ac:dyDescent="0.25">
      <c r="A101" s="100" t="s">
        <v>96</v>
      </c>
      <c r="B101" s="46">
        <f t="shared" si="9"/>
        <v>-3000</v>
      </c>
      <c r="C101" s="44">
        <f t="shared" si="10"/>
        <v>-1.0433693875421695E-4</v>
      </c>
      <c r="D101" s="1"/>
      <c r="E101" s="43">
        <f>Categories!M102+Categories!M250+Categories!M398+Categories!M546</f>
        <v>-3000</v>
      </c>
      <c r="F101" s="43">
        <f>Categories!L102+Categories!L250+Categories!L398+Categories!L546</f>
        <v>28750000</v>
      </c>
      <c r="G101" s="1"/>
      <c r="H101" s="91">
        <v>26171000</v>
      </c>
      <c r="I101" s="91">
        <v>2176000</v>
      </c>
      <c r="J101" s="43">
        <f t="shared" si="11"/>
        <v>28347000</v>
      </c>
      <c r="K101" s="43">
        <f t="shared" si="12"/>
        <v>0</v>
      </c>
      <c r="L101" s="1"/>
      <c r="M101" s="145">
        <v>28753000</v>
      </c>
      <c r="N101" s="49">
        <f t="shared" si="13"/>
        <v>28750000</v>
      </c>
      <c r="O101" s="46">
        <f t="shared" si="14"/>
        <v>-3000</v>
      </c>
      <c r="P101" s="27">
        <f t="shared" si="15"/>
        <v>-1.0433693875421695E-4</v>
      </c>
      <c r="Q101" s="1"/>
      <c r="R101" s="43">
        <f t="shared" si="16"/>
        <v>-3000</v>
      </c>
      <c r="S101" s="43">
        <f t="shared" si="17"/>
        <v>0</v>
      </c>
    </row>
    <row r="102" spans="1:19" x14ac:dyDescent="0.25">
      <c r="A102" s="100" t="s">
        <v>98</v>
      </c>
      <c r="B102" s="46">
        <f t="shared" si="9"/>
        <v>14000</v>
      </c>
      <c r="C102" s="44">
        <f t="shared" si="10"/>
        <v>7.7269089604547843E-5</v>
      </c>
      <c r="D102" s="1"/>
      <c r="E102" s="43">
        <f>Categories!M103+Categories!M251+Categories!M399+Categories!M547</f>
        <v>14000</v>
      </c>
      <c r="F102" s="43">
        <f>Categories!L103+Categories!L251+Categories!L399+Categories!L547</f>
        <v>181199000</v>
      </c>
      <c r="G102" s="1"/>
      <c r="H102" s="91">
        <v>139478000</v>
      </c>
      <c r="I102" s="91">
        <v>14086000</v>
      </c>
      <c r="J102" s="43">
        <f t="shared" si="11"/>
        <v>153564000</v>
      </c>
      <c r="K102" s="43">
        <f t="shared" si="12"/>
        <v>0</v>
      </c>
      <c r="L102" s="1"/>
      <c r="M102" s="145">
        <v>181185000</v>
      </c>
      <c r="N102" s="49">
        <f t="shared" si="13"/>
        <v>181199000</v>
      </c>
      <c r="O102" s="46">
        <f t="shared" si="14"/>
        <v>14000</v>
      </c>
      <c r="P102" s="27">
        <f t="shared" si="15"/>
        <v>7.7269089604547843E-5</v>
      </c>
      <c r="Q102" s="1"/>
      <c r="R102" s="43">
        <f t="shared" si="16"/>
        <v>0</v>
      </c>
      <c r="S102" s="43">
        <f t="shared" si="17"/>
        <v>14000</v>
      </c>
    </row>
    <row r="103" spans="1:19" x14ac:dyDescent="0.25">
      <c r="A103" s="91" t="s">
        <v>99</v>
      </c>
      <c r="B103" s="46">
        <f t="shared" si="9"/>
        <v>0</v>
      </c>
      <c r="C103" s="44">
        <f t="shared" si="10"/>
        <v>0</v>
      </c>
      <c r="D103" s="1"/>
      <c r="E103" s="43">
        <f>Categories!M104+Categories!M252+Categories!M400+Categories!M548</f>
        <v>0</v>
      </c>
      <c r="F103" s="43">
        <f>Categories!L104+Categories!L252+Categories!L400+Categories!L548</f>
        <v>4181000</v>
      </c>
      <c r="G103" s="1"/>
      <c r="H103" s="91">
        <v>4507000</v>
      </c>
      <c r="I103" s="91">
        <v>316000</v>
      </c>
      <c r="J103" s="43">
        <f t="shared" si="11"/>
        <v>4823000</v>
      </c>
      <c r="K103" s="43">
        <f t="shared" si="12"/>
        <v>642000</v>
      </c>
      <c r="L103" s="1"/>
      <c r="M103" s="145">
        <v>4823000</v>
      </c>
      <c r="N103" s="49">
        <f t="shared" si="13"/>
        <v>4823000</v>
      </c>
      <c r="O103" s="46">
        <f t="shared" si="14"/>
        <v>0</v>
      </c>
      <c r="P103" s="27">
        <f t="shared" si="15"/>
        <v>0</v>
      </c>
      <c r="Q103" s="1"/>
      <c r="R103" s="43">
        <f t="shared" si="16"/>
        <v>0</v>
      </c>
      <c r="S103" s="43">
        <f t="shared" si="17"/>
        <v>0</v>
      </c>
    </row>
    <row r="104" spans="1:19" x14ac:dyDescent="0.25">
      <c r="A104" s="100" t="s">
        <v>100</v>
      </c>
      <c r="B104" s="46">
        <f t="shared" si="9"/>
        <v>0</v>
      </c>
      <c r="C104" s="44">
        <f t="shared" si="10"/>
        <v>0</v>
      </c>
      <c r="D104" s="1"/>
      <c r="E104" s="43">
        <f>Categories!M105+Categories!M253+Categories!M401+Categories!M549</f>
        <v>0</v>
      </c>
      <c r="F104" s="43">
        <f>Categories!L105+Categories!L253+Categories!L401+Categories!L549</f>
        <v>19253000</v>
      </c>
      <c r="G104" s="1"/>
      <c r="H104" s="91">
        <v>17064000</v>
      </c>
      <c r="I104" s="91">
        <v>1351000</v>
      </c>
      <c r="J104" s="43">
        <f t="shared" si="11"/>
        <v>18415000</v>
      </c>
      <c r="K104" s="43">
        <f t="shared" si="12"/>
        <v>0</v>
      </c>
      <c r="L104" s="1"/>
      <c r="M104" s="145">
        <v>19253000</v>
      </c>
      <c r="N104" s="49">
        <f t="shared" si="13"/>
        <v>19253000</v>
      </c>
      <c r="O104" s="46">
        <f t="shared" si="14"/>
        <v>0</v>
      </c>
      <c r="P104" s="27">
        <f t="shared" si="15"/>
        <v>0</v>
      </c>
      <c r="Q104" s="1"/>
      <c r="R104" s="43">
        <f t="shared" si="16"/>
        <v>0</v>
      </c>
      <c r="S104" s="43">
        <f t="shared" si="17"/>
        <v>0</v>
      </c>
    </row>
    <row r="105" spans="1:19" x14ac:dyDescent="0.25">
      <c r="A105" s="100" t="s">
        <v>113</v>
      </c>
      <c r="B105" s="46">
        <f t="shared" si="9"/>
        <v>1000</v>
      </c>
      <c r="C105" s="44">
        <f t="shared" si="10"/>
        <v>2.3031391787005687E-5</v>
      </c>
      <c r="D105" s="1"/>
      <c r="E105" s="43">
        <f>Categories!M106+Categories!M254+Categories!M402+Categories!M550</f>
        <v>1000</v>
      </c>
      <c r="F105" s="43">
        <f>Categories!L106+Categories!L254+Categories!L402+Categories!L550</f>
        <v>43420000</v>
      </c>
      <c r="G105" s="1"/>
      <c r="H105" s="91">
        <v>34510000</v>
      </c>
      <c r="I105" s="91">
        <v>3602000</v>
      </c>
      <c r="J105" s="43">
        <f t="shared" si="11"/>
        <v>38112000</v>
      </c>
      <c r="K105" s="43">
        <f t="shared" si="12"/>
        <v>0</v>
      </c>
      <c r="L105" s="1"/>
      <c r="M105" s="145">
        <v>43419000</v>
      </c>
      <c r="N105" s="49">
        <f t="shared" si="13"/>
        <v>43420000</v>
      </c>
      <c r="O105" s="46">
        <f t="shared" si="14"/>
        <v>1000</v>
      </c>
      <c r="P105" s="27">
        <f t="shared" si="15"/>
        <v>2.3031391787005687E-5</v>
      </c>
      <c r="Q105" s="1"/>
      <c r="R105" s="43">
        <f t="shared" si="16"/>
        <v>0</v>
      </c>
      <c r="S105" s="43">
        <f t="shared" si="17"/>
        <v>1000</v>
      </c>
    </row>
    <row r="106" spans="1:19" x14ac:dyDescent="0.25">
      <c r="A106" s="91" t="s">
        <v>31</v>
      </c>
      <c r="B106" s="46">
        <f t="shared" si="9"/>
        <v>0</v>
      </c>
      <c r="C106" s="44">
        <f t="shared" si="10"/>
        <v>0</v>
      </c>
      <c r="D106" s="1"/>
      <c r="E106" s="43">
        <f>Categories!M107+Categories!M255+Categories!M403+Categories!M551</f>
        <v>0</v>
      </c>
      <c r="F106" s="43">
        <f>Categories!L107+Categories!L255+Categories!L403+Categories!L551</f>
        <v>3805000</v>
      </c>
      <c r="G106" s="1"/>
      <c r="H106" s="91">
        <v>3349000</v>
      </c>
      <c r="I106" s="91">
        <v>298000</v>
      </c>
      <c r="J106" s="43">
        <f t="shared" si="11"/>
        <v>3647000</v>
      </c>
      <c r="K106" s="43">
        <f t="shared" si="12"/>
        <v>0</v>
      </c>
      <c r="L106" s="1"/>
      <c r="M106" s="145">
        <v>3805000</v>
      </c>
      <c r="N106" s="49">
        <f t="shared" si="13"/>
        <v>3805000</v>
      </c>
      <c r="O106" s="46">
        <f t="shared" si="14"/>
        <v>0</v>
      </c>
      <c r="P106" s="27">
        <f t="shared" si="15"/>
        <v>0</v>
      </c>
      <c r="Q106" s="1"/>
      <c r="R106" s="43">
        <f t="shared" si="16"/>
        <v>0</v>
      </c>
      <c r="S106" s="43">
        <f t="shared" si="17"/>
        <v>0</v>
      </c>
    </row>
    <row r="107" spans="1:19" x14ac:dyDescent="0.25">
      <c r="A107" s="91" t="s">
        <v>7</v>
      </c>
      <c r="B107" s="46">
        <f t="shared" si="9"/>
        <v>3000</v>
      </c>
      <c r="C107" s="44">
        <f t="shared" si="10"/>
        <v>1.3643185228978127E-4</v>
      </c>
      <c r="D107" s="1"/>
      <c r="E107" s="43">
        <f>Categories!M108+Categories!M256+Categories!M404+Categories!M552</f>
        <v>3000</v>
      </c>
      <c r="F107" s="43">
        <f>Categories!L108+Categories!L256+Categories!L404+Categories!L552</f>
        <v>21992000</v>
      </c>
      <c r="G107" s="1"/>
      <c r="H107" s="91">
        <v>19207000</v>
      </c>
      <c r="I107" s="91">
        <v>1773000</v>
      </c>
      <c r="J107" s="43">
        <f t="shared" si="11"/>
        <v>20980000</v>
      </c>
      <c r="K107" s="43">
        <f t="shared" si="12"/>
        <v>0</v>
      </c>
      <c r="L107" s="1"/>
      <c r="M107" s="145">
        <v>21989000</v>
      </c>
      <c r="N107" s="49">
        <f t="shared" si="13"/>
        <v>21992000</v>
      </c>
      <c r="O107" s="46">
        <f t="shared" si="14"/>
        <v>3000</v>
      </c>
      <c r="P107" s="27">
        <f t="shared" si="15"/>
        <v>1.3643185228978127E-4</v>
      </c>
      <c r="Q107" s="1"/>
      <c r="R107" s="43">
        <f t="shared" si="16"/>
        <v>0</v>
      </c>
      <c r="S107" s="43">
        <f t="shared" si="17"/>
        <v>3000</v>
      </c>
    </row>
    <row r="108" spans="1:19" x14ac:dyDescent="0.25">
      <c r="A108" s="91" t="s">
        <v>101</v>
      </c>
      <c r="B108" s="46">
        <f t="shared" si="9"/>
        <v>0</v>
      </c>
      <c r="C108" s="44">
        <f t="shared" si="10"/>
        <v>0</v>
      </c>
      <c r="D108" s="1"/>
      <c r="E108" s="43">
        <f>Categories!M109+Categories!M257+Categories!M405+Categories!M553</f>
        <v>2000</v>
      </c>
      <c r="F108" s="43">
        <f>Categories!L109+Categories!L257+Categories!L405+Categories!L553</f>
        <v>17307000</v>
      </c>
      <c r="G108" s="1"/>
      <c r="H108" s="91">
        <v>16197000</v>
      </c>
      <c r="I108" s="91">
        <v>1339000</v>
      </c>
      <c r="J108" s="43">
        <f t="shared" si="11"/>
        <v>17536000</v>
      </c>
      <c r="K108" s="43">
        <f t="shared" si="12"/>
        <v>229000</v>
      </c>
      <c r="L108" s="1"/>
      <c r="M108" s="145">
        <v>17536000</v>
      </c>
      <c r="N108" s="49">
        <f t="shared" si="13"/>
        <v>17536000</v>
      </c>
      <c r="O108" s="46">
        <f t="shared" si="14"/>
        <v>0</v>
      </c>
      <c r="P108" s="27">
        <f t="shared" si="15"/>
        <v>0</v>
      </c>
      <c r="Q108" s="1"/>
      <c r="R108" s="43">
        <f t="shared" si="16"/>
        <v>0</v>
      </c>
      <c r="S108" s="43">
        <f t="shared" si="17"/>
        <v>0</v>
      </c>
    </row>
    <row r="109" spans="1:19" x14ac:dyDescent="0.25">
      <c r="A109" s="91" t="s">
        <v>115</v>
      </c>
      <c r="B109" s="46">
        <f t="shared" si="9"/>
        <v>0</v>
      </c>
      <c r="C109" s="44">
        <f t="shared" si="10"/>
        <v>0</v>
      </c>
      <c r="D109" s="1"/>
      <c r="E109" s="43">
        <f>Categories!M110+Categories!M258+Categories!M406+Categories!M554</f>
        <v>0</v>
      </c>
      <c r="F109" s="43">
        <f>Categories!L110+Categories!L258+Categories!L406+Categories!L554</f>
        <v>7465000</v>
      </c>
      <c r="G109" s="1"/>
      <c r="H109" s="91">
        <v>6659000</v>
      </c>
      <c r="I109" s="91">
        <v>566000</v>
      </c>
      <c r="J109" s="43">
        <f t="shared" si="11"/>
        <v>7225000</v>
      </c>
      <c r="K109" s="43">
        <f t="shared" si="12"/>
        <v>0</v>
      </c>
      <c r="L109" s="1"/>
      <c r="M109" s="145">
        <v>7465000</v>
      </c>
      <c r="N109" s="49">
        <f t="shared" si="13"/>
        <v>7465000</v>
      </c>
      <c r="O109" s="46">
        <f t="shared" si="14"/>
        <v>0</v>
      </c>
      <c r="P109" s="27">
        <f t="shared" si="15"/>
        <v>0</v>
      </c>
      <c r="Q109" s="1"/>
      <c r="R109" s="43">
        <f t="shared" si="16"/>
        <v>0</v>
      </c>
      <c r="S109" s="43">
        <f t="shared" si="17"/>
        <v>0</v>
      </c>
    </row>
    <row r="110" spans="1:19" x14ac:dyDescent="0.25">
      <c r="A110" s="91" t="s">
        <v>103</v>
      </c>
      <c r="B110" s="46">
        <f t="shared" si="9"/>
        <v>0</v>
      </c>
      <c r="C110" s="44">
        <f t="shared" si="10"/>
        <v>0</v>
      </c>
      <c r="D110" s="1"/>
      <c r="E110" s="43">
        <f>Categories!M111+Categories!M259+Categories!M407+Categories!M555</f>
        <v>-1000</v>
      </c>
      <c r="F110" s="43">
        <f>Categories!L111+Categories!L259+Categories!L407+Categories!L555</f>
        <v>17511000</v>
      </c>
      <c r="G110" s="1"/>
      <c r="H110" s="91">
        <v>16350000</v>
      </c>
      <c r="I110" s="91">
        <v>1333000</v>
      </c>
      <c r="J110" s="43">
        <f t="shared" si="11"/>
        <v>17683000</v>
      </c>
      <c r="K110" s="43">
        <f t="shared" si="12"/>
        <v>172000</v>
      </c>
      <c r="L110" s="1"/>
      <c r="M110" s="145">
        <v>17683000</v>
      </c>
      <c r="N110" s="49">
        <f t="shared" si="13"/>
        <v>17683000</v>
      </c>
      <c r="O110" s="46">
        <f t="shared" si="14"/>
        <v>0</v>
      </c>
      <c r="P110" s="27">
        <f t="shared" si="15"/>
        <v>0</v>
      </c>
      <c r="Q110" s="1"/>
      <c r="R110" s="43">
        <f t="shared" si="16"/>
        <v>0</v>
      </c>
      <c r="S110" s="43">
        <f t="shared" si="17"/>
        <v>0</v>
      </c>
    </row>
    <row r="111" spans="1:19" x14ac:dyDescent="0.25">
      <c r="A111" s="91" t="s">
        <v>69</v>
      </c>
      <c r="B111" s="46">
        <f t="shared" si="9"/>
        <v>0</v>
      </c>
      <c r="C111" s="44">
        <f t="shared" si="10"/>
        <v>0</v>
      </c>
      <c r="D111" s="1"/>
      <c r="E111" s="43">
        <f>Categories!M112+Categories!M260+Categories!M408+Categories!M556</f>
        <v>0</v>
      </c>
      <c r="F111" s="43">
        <f>Categories!L112+Categories!L260+Categories!L408+Categories!L556</f>
        <v>8710000</v>
      </c>
      <c r="G111" s="1"/>
      <c r="H111" s="91">
        <v>7590000</v>
      </c>
      <c r="I111" s="91">
        <v>654000</v>
      </c>
      <c r="J111" s="43">
        <f t="shared" si="11"/>
        <v>8244000</v>
      </c>
      <c r="K111" s="43">
        <f t="shared" si="12"/>
        <v>0</v>
      </c>
      <c r="L111" s="1"/>
      <c r="M111" s="145">
        <v>8710000</v>
      </c>
      <c r="N111" s="49">
        <f t="shared" si="13"/>
        <v>8710000</v>
      </c>
      <c r="O111" s="46">
        <f t="shared" si="14"/>
        <v>0</v>
      </c>
      <c r="P111" s="27">
        <f t="shared" si="15"/>
        <v>0</v>
      </c>
      <c r="Q111" s="1"/>
      <c r="R111" s="43">
        <f t="shared" si="16"/>
        <v>0</v>
      </c>
      <c r="S111" s="43">
        <f t="shared" si="17"/>
        <v>0</v>
      </c>
    </row>
    <row r="112" spans="1:19" x14ac:dyDescent="0.25">
      <c r="A112" s="91" t="s">
        <v>104</v>
      </c>
      <c r="B112" s="46">
        <f t="shared" si="9"/>
        <v>0</v>
      </c>
      <c r="C112" s="44">
        <f t="shared" si="10"/>
        <v>0</v>
      </c>
      <c r="D112" s="1"/>
      <c r="E112" s="43">
        <f>Categories!M113+Categories!M261+Categories!M409+Categories!M557</f>
        <v>-1000</v>
      </c>
      <c r="F112" s="43">
        <f>Categories!L113+Categories!L261+Categories!L409+Categories!L557</f>
        <v>6291000</v>
      </c>
      <c r="G112" s="1"/>
      <c r="H112" s="91">
        <v>5887000</v>
      </c>
      <c r="I112" s="91">
        <v>469000</v>
      </c>
      <c r="J112" s="43">
        <f t="shared" si="11"/>
        <v>6356000</v>
      </c>
      <c r="K112" s="43">
        <f t="shared" si="12"/>
        <v>65000</v>
      </c>
      <c r="L112" s="1"/>
      <c r="M112" s="145">
        <v>6356000</v>
      </c>
      <c r="N112" s="49">
        <f t="shared" si="13"/>
        <v>6356000</v>
      </c>
      <c r="O112" s="46">
        <f t="shared" si="14"/>
        <v>0</v>
      </c>
      <c r="P112" s="27">
        <f t="shared" si="15"/>
        <v>0</v>
      </c>
      <c r="Q112" s="1"/>
      <c r="R112" s="43">
        <f t="shared" si="16"/>
        <v>0</v>
      </c>
      <c r="S112" s="43">
        <f t="shared" si="17"/>
        <v>0</v>
      </c>
    </row>
    <row r="113" spans="1:19" x14ac:dyDescent="0.25">
      <c r="A113" s="91" t="s">
        <v>105</v>
      </c>
      <c r="B113" s="46">
        <f t="shared" si="9"/>
        <v>0</v>
      </c>
      <c r="C113" s="44">
        <f t="shared" si="10"/>
        <v>0</v>
      </c>
      <c r="D113" s="1"/>
      <c r="E113" s="43">
        <f>Categories!M114+Categories!M262+Categories!M410+Categories!M558</f>
        <v>1000</v>
      </c>
      <c r="F113" s="43">
        <f>Categories!L114+Categories!L262+Categories!L410+Categories!L558</f>
        <v>3817000</v>
      </c>
      <c r="G113" s="1"/>
      <c r="H113" s="91">
        <v>3715000</v>
      </c>
      <c r="I113" s="91">
        <v>282000</v>
      </c>
      <c r="J113" s="43">
        <f t="shared" si="11"/>
        <v>3997000</v>
      </c>
      <c r="K113" s="43">
        <f t="shared" si="12"/>
        <v>180000</v>
      </c>
      <c r="L113" s="1"/>
      <c r="M113" s="145">
        <v>3997000</v>
      </c>
      <c r="N113" s="49">
        <f t="shared" si="13"/>
        <v>3997000</v>
      </c>
      <c r="O113" s="46">
        <f t="shared" si="14"/>
        <v>0</v>
      </c>
      <c r="P113" s="27">
        <f t="shared" si="15"/>
        <v>0</v>
      </c>
      <c r="Q113" s="1"/>
      <c r="R113" s="43">
        <f t="shared" si="16"/>
        <v>0</v>
      </c>
      <c r="S113" s="43">
        <f t="shared" si="17"/>
        <v>0</v>
      </c>
    </row>
    <row r="114" spans="1:19" x14ac:dyDescent="0.25">
      <c r="A114" s="91" t="s">
        <v>106</v>
      </c>
      <c r="B114" s="46">
        <f t="shared" si="9"/>
        <v>0</v>
      </c>
      <c r="C114" s="44">
        <f t="shared" si="10"/>
        <v>0</v>
      </c>
      <c r="D114" s="1"/>
      <c r="E114" s="43">
        <f>Categories!M115+Categories!M263+Categories!M411+Categories!M559</f>
        <v>0</v>
      </c>
      <c r="F114" s="43">
        <f>Categories!L115+Categories!L263+Categories!L411+Categories!L559</f>
        <v>13426000</v>
      </c>
      <c r="G114" s="1"/>
      <c r="H114" s="91">
        <v>12188000</v>
      </c>
      <c r="I114" s="91">
        <v>1010000</v>
      </c>
      <c r="J114" s="43">
        <f t="shared" si="11"/>
        <v>13198000</v>
      </c>
      <c r="K114" s="43">
        <f t="shared" si="12"/>
        <v>0</v>
      </c>
      <c r="L114" s="1"/>
      <c r="M114" s="145">
        <v>13426000</v>
      </c>
      <c r="N114" s="49">
        <f t="shared" si="13"/>
        <v>13426000</v>
      </c>
      <c r="O114" s="46">
        <f t="shared" si="14"/>
        <v>0</v>
      </c>
      <c r="P114" s="27">
        <f t="shared" si="15"/>
        <v>0</v>
      </c>
      <c r="Q114" s="1"/>
      <c r="R114" s="43">
        <f t="shared" si="16"/>
        <v>0</v>
      </c>
      <c r="S114" s="43">
        <f t="shared" si="17"/>
        <v>0</v>
      </c>
    </row>
    <row r="115" spans="1:19" x14ac:dyDescent="0.25">
      <c r="A115" s="91" t="s">
        <v>107</v>
      </c>
      <c r="B115" s="46">
        <f t="shared" si="9"/>
        <v>25000</v>
      </c>
      <c r="C115" s="44">
        <f t="shared" si="10"/>
        <v>4.7899143563313087E-4</v>
      </c>
      <c r="D115" s="1"/>
      <c r="E115" s="43">
        <f>Categories!M116+Categories!M264+Categories!M412+Categories!M560</f>
        <v>25000</v>
      </c>
      <c r="F115" s="43">
        <f>Categories!L116+Categories!L264+Categories!L412+Categories!L560</f>
        <v>52218000</v>
      </c>
      <c r="G115" s="1"/>
      <c r="H115" s="91">
        <v>44168000</v>
      </c>
      <c r="I115" s="91">
        <v>4311000</v>
      </c>
      <c r="J115" s="43">
        <f t="shared" si="11"/>
        <v>48479000</v>
      </c>
      <c r="K115" s="43">
        <f t="shared" si="12"/>
        <v>0</v>
      </c>
      <c r="L115" s="1"/>
      <c r="M115" s="145">
        <v>52193000</v>
      </c>
      <c r="N115" s="49">
        <f t="shared" si="13"/>
        <v>52218000</v>
      </c>
      <c r="O115" s="46">
        <f t="shared" si="14"/>
        <v>25000</v>
      </c>
      <c r="P115" s="27">
        <f t="shared" si="15"/>
        <v>4.7899143563313087E-4</v>
      </c>
      <c r="Q115" s="1"/>
      <c r="R115" s="43">
        <f t="shared" si="16"/>
        <v>0</v>
      </c>
      <c r="S115" s="43">
        <f t="shared" si="17"/>
        <v>25000</v>
      </c>
    </row>
    <row r="116" spans="1:19" x14ac:dyDescent="0.25">
      <c r="A116" s="91" t="s">
        <v>108</v>
      </c>
      <c r="B116" s="46">
        <f t="shared" si="9"/>
        <v>4000</v>
      </c>
      <c r="C116" s="44">
        <f t="shared" si="10"/>
        <v>1.6847780304944825E-4</v>
      </c>
      <c r="D116" s="1"/>
      <c r="E116" s="43">
        <f>Categories!M117+Categories!M265+Categories!M413+Categories!M561</f>
        <v>4000</v>
      </c>
      <c r="F116" s="43">
        <f>Categories!L117+Categories!L265+Categories!L413+Categories!L561</f>
        <v>23746000</v>
      </c>
      <c r="G116" s="1"/>
      <c r="H116" s="91">
        <v>21144000</v>
      </c>
      <c r="I116" s="91">
        <v>1764000</v>
      </c>
      <c r="J116" s="43">
        <f t="shared" si="11"/>
        <v>22908000</v>
      </c>
      <c r="K116" s="43">
        <f t="shared" si="12"/>
        <v>0</v>
      </c>
      <c r="L116" s="1"/>
      <c r="M116" s="145">
        <v>23742000</v>
      </c>
      <c r="N116" s="49">
        <f t="shared" si="13"/>
        <v>23746000</v>
      </c>
      <c r="O116" s="46">
        <f t="shared" si="14"/>
        <v>4000</v>
      </c>
      <c r="P116" s="27">
        <f t="shared" si="15"/>
        <v>1.6847780304944825E-4</v>
      </c>
      <c r="Q116" s="1"/>
      <c r="R116" s="43">
        <f t="shared" si="16"/>
        <v>0</v>
      </c>
      <c r="S116" s="43">
        <f t="shared" si="17"/>
        <v>4000</v>
      </c>
    </row>
    <row r="117" spans="1:19" x14ac:dyDescent="0.25">
      <c r="A117" s="91" t="s">
        <v>92</v>
      </c>
      <c r="B117" s="46">
        <f t="shared" si="9"/>
        <v>0</v>
      </c>
      <c r="C117" s="44">
        <f t="shared" si="10"/>
        <v>0</v>
      </c>
      <c r="D117" s="1"/>
      <c r="E117" s="43">
        <f>Categories!M118+Categories!M266+Categories!M414+Categories!M562</f>
        <v>0</v>
      </c>
      <c r="F117" s="43">
        <f>Categories!L118+Categories!L266+Categories!L414+Categories!L562</f>
        <v>1375000</v>
      </c>
      <c r="G117" s="1"/>
      <c r="H117" s="91">
        <v>1317000</v>
      </c>
      <c r="I117" s="91">
        <v>108000</v>
      </c>
      <c r="J117" s="43">
        <f t="shared" si="11"/>
        <v>1425000</v>
      </c>
      <c r="K117" s="43">
        <f t="shared" si="12"/>
        <v>50000</v>
      </c>
      <c r="L117" s="1"/>
      <c r="M117" s="145">
        <v>1425000</v>
      </c>
      <c r="N117" s="49">
        <f t="shared" si="13"/>
        <v>1425000</v>
      </c>
      <c r="O117" s="46">
        <f t="shared" si="14"/>
        <v>0</v>
      </c>
      <c r="P117" s="27">
        <f t="shared" si="15"/>
        <v>0</v>
      </c>
      <c r="Q117" s="1"/>
      <c r="R117" s="43">
        <f t="shared" si="16"/>
        <v>0</v>
      </c>
      <c r="S117" s="43">
        <f t="shared" si="17"/>
        <v>0</v>
      </c>
    </row>
    <row r="118" spans="1:19" x14ac:dyDescent="0.25">
      <c r="A118" s="91" t="s">
        <v>110</v>
      </c>
      <c r="B118" s="46">
        <f t="shared" si="9"/>
        <v>3000</v>
      </c>
      <c r="C118" s="44">
        <f t="shared" si="10"/>
        <v>9.6441315459542867E-5</v>
      </c>
      <c r="D118" s="1"/>
      <c r="E118" s="43">
        <f>Categories!M119+Categories!M267+Categories!M415+Categories!M563</f>
        <v>3000</v>
      </c>
      <c r="F118" s="43">
        <f>Categories!L119+Categories!L267+Categories!L415+Categories!L563</f>
        <v>31110000</v>
      </c>
      <c r="G118" s="1"/>
      <c r="H118" s="91">
        <v>28549000</v>
      </c>
      <c r="I118" s="91">
        <v>2499000</v>
      </c>
      <c r="J118" s="43">
        <f t="shared" si="11"/>
        <v>31048000</v>
      </c>
      <c r="K118" s="43">
        <f t="shared" si="12"/>
        <v>0</v>
      </c>
      <c r="L118" s="1"/>
      <c r="M118" s="145">
        <v>31107000</v>
      </c>
      <c r="N118" s="49">
        <f t="shared" si="13"/>
        <v>31110000</v>
      </c>
      <c r="O118" s="46">
        <f t="shared" si="14"/>
        <v>3000</v>
      </c>
      <c r="P118" s="27">
        <f t="shared" si="15"/>
        <v>9.6441315459542867E-5</v>
      </c>
      <c r="Q118" s="1"/>
      <c r="R118" s="43">
        <f t="shared" si="16"/>
        <v>0</v>
      </c>
      <c r="S118" s="43">
        <f t="shared" si="17"/>
        <v>3000</v>
      </c>
    </row>
    <row r="119" spans="1:19" x14ac:dyDescent="0.25">
      <c r="A119" s="91" t="s">
        <v>111</v>
      </c>
      <c r="B119" s="46">
        <f t="shared" si="9"/>
        <v>-2000</v>
      </c>
      <c r="C119" s="44">
        <f t="shared" si="10"/>
        <v>-3.2708599090700943E-5</v>
      </c>
      <c r="D119" s="1"/>
      <c r="E119" s="43">
        <f>Categories!M120+Categories!M268+Categories!M416+Categories!M564</f>
        <v>-2000</v>
      </c>
      <c r="F119" s="43">
        <f>Categories!L120+Categories!L268+Categories!L416+Categories!L564</f>
        <v>61144000</v>
      </c>
      <c r="G119" s="1"/>
      <c r="H119" s="91">
        <v>54240000</v>
      </c>
      <c r="I119" s="91">
        <v>4829000</v>
      </c>
      <c r="J119" s="43">
        <f t="shared" si="11"/>
        <v>59069000</v>
      </c>
      <c r="K119" s="43">
        <f t="shared" si="12"/>
        <v>0</v>
      </c>
      <c r="L119" s="1"/>
      <c r="M119" s="145">
        <v>61146000</v>
      </c>
      <c r="N119" s="49">
        <f t="shared" si="13"/>
        <v>61144000</v>
      </c>
      <c r="O119" s="46">
        <f t="shared" si="14"/>
        <v>-2000</v>
      </c>
      <c r="P119" s="27">
        <f t="shared" si="15"/>
        <v>-3.2708599090700943E-5</v>
      </c>
      <c r="Q119" s="1"/>
      <c r="R119" s="43">
        <f t="shared" si="16"/>
        <v>-2000</v>
      </c>
      <c r="S119" s="43">
        <f t="shared" si="17"/>
        <v>0</v>
      </c>
    </row>
    <row r="120" spans="1:19" x14ac:dyDescent="0.25">
      <c r="A120" s="91" t="s">
        <v>64</v>
      </c>
      <c r="B120" s="46">
        <f t="shared" si="9"/>
        <v>0</v>
      </c>
      <c r="C120" s="44">
        <f t="shared" si="10"/>
        <v>0</v>
      </c>
      <c r="D120" s="1"/>
      <c r="E120" s="43">
        <f>Categories!M121+Categories!M269+Categories!M417+Categories!M565</f>
        <v>0</v>
      </c>
      <c r="F120" s="43">
        <f>Categories!L121+Categories!L269+Categories!L417+Categories!L565</f>
        <v>3624000</v>
      </c>
      <c r="G120" s="1"/>
      <c r="H120" s="91">
        <v>3009000</v>
      </c>
      <c r="I120" s="91">
        <v>283000</v>
      </c>
      <c r="J120" s="43">
        <f t="shared" si="11"/>
        <v>3292000</v>
      </c>
      <c r="K120" s="43">
        <f t="shared" si="12"/>
        <v>0</v>
      </c>
      <c r="L120" s="1"/>
      <c r="M120" s="145">
        <v>3624000</v>
      </c>
      <c r="N120" s="49">
        <f t="shared" si="13"/>
        <v>3624000</v>
      </c>
      <c r="O120" s="46">
        <f t="shared" si="14"/>
        <v>0</v>
      </c>
      <c r="P120" s="27">
        <f t="shared" si="15"/>
        <v>0</v>
      </c>
      <c r="Q120" s="1"/>
      <c r="R120" s="43">
        <f t="shared" si="16"/>
        <v>0</v>
      </c>
      <c r="S120" s="43">
        <f t="shared" si="17"/>
        <v>0</v>
      </c>
    </row>
    <row r="121" spans="1:19" x14ac:dyDescent="0.25">
      <c r="A121" s="91" t="s">
        <v>112</v>
      </c>
      <c r="B121" s="46">
        <f t="shared" si="9"/>
        <v>-4000</v>
      </c>
      <c r="C121" s="44">
        <f t="shared" si="10"/>
        <v>-1.8474555917862125E-5</v>
      </c>
      <c r="D121" s="1"/>
      <c r="E121" s="43">
        <f>Categories!M122+Categories!M270+Categories!M418+Categories!M566</f>
        <v>-4000</v>
      </c>
      <c r="F121" s="43">
        <f>Categories!L122+Categories!L270+Categories!L418+Categories!L566</f>
        <v>216510000</v>
      </c>
      <c r="G121" s="1"/>
      <c r="H121" s="91">
        <v>176045000</v>
      </c>
      <c r="I121" s="91">
        <v>17683000</v>
      </c>
      <c r="J121" s="43">
        <f t="shared" si="11"/>
        <v>193728000</v>
      </c>
      <c r="K121" s="43">
        <f t="shared" si="12"/>
        <v>0</v>
      </c>
      <c r="L121" s="1"/>
      <c r="M121" s="145">
        <v>216514000</v>
      </c>
      <c r="N121" s="49">
        <f t="shared" si="13"/>
        <v>216510000</v>
      </c>
      <c r="O121" s="46">
        <f t="shared" si="14"/>
        <v>-4000</v>
      </c>
      <c r="P121" s="27">
        <f t="shared" si="15"/>
        <v>-1.8474555917862125E-5</v>
      </c>
      <c r="Q121" s="1"/>
      <c r="R121" s="43">
        <f t="shared" si="16"/>
        <v>-4000</v>
      </c>
      <c r="S121" s="43">
        <f t="shared" si="17"/>
        <v>0</v>
      </c>
    </row>
    <row r="122" spans="1:19" x14ac:dyDescent="0.25">
      <c r="A122" s="91" t="s">
        <v>114</v>
      </c>
      <c r="B122" s="46">
        <f t="shared" si="9"/>
        <v>-2000</v>
      </c>
      <c r="C122" s="44">
        <f t="shared" si="10"/>
        <v>-1.1483693155718879E-4</v>
      </c>
      <c r="D122" s="1"/>
      <c r="E122" s="43">
        <f>Categories!M123+Categories!M271+Categories!M419+Categories!M567</f>
        <v>-2000</v>
      </c>
      <c r="F122" s="43">
        <f>Categories!L123+Categories!L271+Categories!L419+Categories!L567</f>
        <v>17414000</v>
      </c>
      <c r="G122" s="1"/>
      <c r="H122" s="91">
        <v>15893000</v>
      </c>
      <c r="I122" s="91">
        <v>1275000</v>
      </c>
      <c r="J122" s="43">
        <f t="shared" si="11"/>
        <v>17168000</v>
      </c>
      <c r="K122" s="43">
        <f t="shared" si="12"/>
        <v>0</v>
      </c>
      <c r="L122" s="1"/>
      <c r="M122" s="145">
        <v>17416000</v>
      </c>
      <c r="N122" s="49">
        <f t="shared" si="13"/>
        <v>17414000</v>
      </c>
      <c r="O122" s="46">
        <f t="shared" si="14"/>
        <v>-2000</v>
      </c>
      <c r="P122" s="27">
        <f t="shared" si="15"/>
        <v>-1.1483693155718879E-4</v>
      </c>
      <c r="Q122" s="1"/>
      <c r="R122" s="43">
        <f t="shared" si="16"/>
        <v>-2000</v>
      </c>
      <c r="S122" s="43">
        <f t="shared" si="17"/>
        <v>0</v>
      </c>
    </row>
    <row r="123" spans="1:19" x14ac:dyDescent="0.25">
      <c r="A123" s="91" t="s">
        <v>116</v>
      </c>
      <c r="B123" s="46">
        <f t="shared" si="9"/>
        <v>0</v>
      </c>
      <c r="C123" s="44">
        <f t="shared" si="10"/>
        <v>0</v>
      </c>
      <c r="D123" s="1"/>
      <c r="E123" s="43">
        <f>Categories!M124+Categories!M272+Categories!M420+Categories!M568</f>
        <v>0</v>
      </c>
      <c r="F123" s="43">
        <f>Categories!L124+Categories!L272+Categories!L420+Categories!L568</f>
        <v>12979000</v>
      </c>
      <c r="G123" s="1"/>
      <c r="H123" s="91">
        <v>11569000</v>
      </c>
      <c r="I123" s="91">
        <v>978000</v>
      </c>
      <c r="J123" s="43">
        <f t="shared" si="11"/>
        <v>12547000</v>
      </c>
      <c r="K123" s="43">
        <f t="shared" si="12"/>
        <v>0</v>
      </c>
      <c r="L123" s="1"/>
      <c r="M123" s="145">
        <v>12979000</v>
      </c>
      <c r="N123" s="49">
        <f t="shared" si="13"/>
        <v>12979000</v>
      </c>
      <c r="O123" s="46">
        <f t="shared" si="14"/>
        <v>0</v>
      </c>
      <c r="P123" s="27">
        <f t="shared" si="15"/>
        <v>0</v>
      </c>
      <c r="Q123" s="1"/>
      <c r="R123" s="43">
        <f t="shared" si="16"/>
        <v>0</v>
      </c>
      <c r="S123" s="43">
        <f t="shared" si="17"/>
        <v>0</v>
      </c>
    </row>
    <row r="124" spans="1:19" x14ac:dyDescent="0.25">
      <c r="A124" s="91" t="s">
        <v>117</v>
      </c>
      <c r="B124" s="46">
        <f t="shared" si="9"/>
        <v>0</v>
      </c>
      <c r="C124" s="44">
        <f t="shared" si="10"/>
        <v>0</v>
      </c>
      <c r="D124" s="1"/>
      <c r="E124" s="43">
        <f>Categories!M125+Categories!M273+Categories!M421+Categories!M569</f>
        <v>3000</v>
      </c>
      <c r="F124" s="43">
        <f>Categories!L125+Categories!L273+Categories!L421+Categories!L569</f>
        <v>39037000</v>
      </c>
      <c r="G124" s="1"/>
      <c r="H124" s="91">
        <v>39381000</v>
      </c>
      <c r="I124" s="91">
        <v>3239000</v>
      </c>
      <c r="J124" s="43">
        <f t="shared" si="11"/>
        <v>42620000</v>
      </c>
      <c r="K124" s="43">
        <f t="shared" si="12"/>
        <v>3583000</v>
      </c>
      <c r="L124" s="1"/>
      <c r="M124" s="145">
        <v>42620000</v>
      </c>
      <c r="N124" s="49">
        <f t="shared" si="13"/>
        <v>42620000</v>
      </c>
      <c r="O124" s="46">
        <f t="shared" si="14"/>
        <v>0</v>
      </c>
      <c r="P124" s="27">
        <f t="shared" si="15"/>
        <v>0</v>
      </c>
      <c r="Q124" s="1"/>
      <c r="R124" s="43">
        <f t="shared" si="16"/>
        <v>0</v>
      </c>
      <c r="S124" s="43">
        <f t="shared" si="17"/>
        <v>0</v>
      </c>
    </row>
    <row r="125" spans="1:19" x14ac:dyDescent="0.25">
      <c r="A125" s="91" t="s">
        <v>118</v>
      </c>
      <c r="B125" s="46">
        <f t="shared" si="9"/>
        <v>-63000</v>
      </c>
      <c r="C125" s="44">
        <f t="shared" si="10"/>
        <v>-1.0205767716726767E-4</v>
      </c>
      <c r="D125" s="1"/>
      <c r="E125" s="43">
        <f>Categories!M126+Categories!M274+Categories!M422+Categories!M570</f>
        <v>-63000</v>
      </c>
      <c r="F125" s="43">
        <f>Categories!L126+Categories!L274+Categories!L422+Categories!L570</f>
        <v>617235000</v>
      </c>
      <c r="G125" s="1"/>
      <c r="H125" s="91">
        <v>555900000</v>
      </c>
      <c r="I125" s="91">
        <v>49348000</v>
      </c>
      <c r="J125" s="43">
        <f t="shared" si="11"/>
        <v>605248000</v>
      </c>
      <c r="K125" s="43">
        <f t="shared" si="12"/>
        <v>0</v>
      </c>
      <c r="L125" s="1"/>
      <c r="M125" s="145">
        <v>617298000</v>
      </c>
      <c r="N125" s="49">
        <f t="shared" si="13"/>
        <v>617235000</v>
      </c>
      <c r="O125" s="46">
        <f t="shared" si="14"/>
        <v>-63000</v>
      </c>
      <c r="P125" s="27">
        <f t="shared" si="15"/>
        <v>-1.0205767716726767E-4</v>
      </c>
      <c r="Q125" s="1"/>
      <c r="R125" s="43">
        <f t="shared" si="16"/>
        <v>-63000</v>
      </c>
      <c r="S125" s="43">
        <f t="shared" si="17"/>
        <v>0</v>
      </c>
    </row>
    <row r="126" spans="1:19" x14ac:dyDescent="0.25">
      <c r="A126" s="91" t="s">
        <v>125</v>
      </c>
      <c r="B126" s="46">
        <f t="shared" si="9"/>
        <v>1000</v>
      </c>
      <c r="C126" s="44">
        <f t="shared" si="10"/>
        <v>5.871301080319399E-5</v>
      </c>
      <c r="D126" s="1"/>
      <c r="E126" s="43">
        <f>Categories!M127+Categories!M275+Categories!M423+Categories!M571</f>
        <v>1000</v>
      </c>
      <c r="F126" s="43">
        <f>Categories!L127+Categories!L275+Categories!L423+Categories!L571</f>
        <v>17033000</v>
      </c>
      <c r="G126" s="1"/>
      <c r="H126" s="91">
        <v>15189000</v>
      </c>
      <c r="I126" s="91">
        <v>1294000</v>
      </c>
      <c r="J126" s="43">
        <f t="shared" si="11"/>
        <v>16483000</v>
      </c>
      <c r="K126" s="43">
        <f t="shared" si="12"/>
        <v>0</v>
      </c>
      <c r="L126" s="1"/>
      <c r="M126" s="145">
        <v>17032000</v>
      </c>
      <c r="N126" s="49">
        <f t="shared" si="13"/>
        <v>17033000</v>
      </c>
      <c r="O126" s="46">
        <f t="shared" si="14"/>
        <v>1000</v>
      </c>
      <c r="P126" s="27">
        <f t="shared" si="15"/>
        <v>5.871301080319399E-5</v>
      </c>
      <c r="Q126" s="1"/>
      <c r="R126" s="43">
        <f t="shared" si="16"/>
        <v>0</v>
      </c>
      <c r="S126" s="43">
        <f t="shared" si="17"/>
        <v>1000</v>
      </c>
    </row>
    <row r="127" spans="1:19" x14ac:dyDescent="0.25">
      <c r="A127" s="91" t="s">
        <v>22</v>
      </c>
      <c r="B127" s="46">
        <f t="shared" si="9"/>
        <v>-2000</v>
      </c>
      <c r="C127" s="44">
        <f t="shared" si="10"/>
        <v>-9.6993210475266732E-4</v>
      </c>
      <c r="D127" s="1"/>
      <c r="E127" s="43">
        <f>Categories!M128+Categories!M276+Categories!M424+Categories!M572</f>
        <v>-2000</v>
      </c>
      <c r="F127" s="43">
        <f>Categories!L128+Categories!L276+Categories!L424+Categories!L572</f>
        <v>2060000</v>
      </c>
      <c r="G127" s="1"/>
      <c r="H127" s="91">
        <v>1825000</v>
      </c>
      <c r="I127" s="91">
        <v>158000</v>
      </c>
      <c r="J127" s="43">
        <f t="shared" si="11"/>
        <v>1983000</v>
      </c>
      <c r="K127" s="43">
        <f t="shared" si="12"/>
        <v>0</v>
      </c>
      <c r="L127" s="1"/>
      <c r="M127" s="145">
        <v>2062000</v>
      </c>
      <c r="N127" s="49">
        <f t="shared" si="13"/>
        <v>2060000</v>
      </c>
      <c r="O127" s="46">
        <f t="shared" si="14"/>
        <v>-2000</v>
      </c>
      <c r="P127" s="27">
        <f t="shared" si="15"/>
        <v>-9.6993210475266732E-4</v>
      </c>
      <c r="Q127" s="1"/>
      <c r="R127" s="43">
        <f t="shared" si="16"/>
        <v>-2000</v>
      </c>
      <c r="S127" s="43">
        <f t="shared" si="17"/>
        <v>0</v>
      </c>
    </row>
    <row r="128" spans="1:19" x14ac:dyDescent="0.25">
      <c r="A128" s="91" t="s">
        <v>126</v>
      </c>
      <c r="B128" s="46">
        <f t="shared" si="9"/>
        <v>0</v>
      </c>
      <c r="C128" s="44">
        <f t="shared" si="10"/>
        <v>0</v>
      </c>
      <c r="D128" s="1"/>
      <c r="E128" s="43">
        <f>Categories!M129+Categories!M277+Categories!M425+Categories!M573</f>
        <v>0</v>
      </c>
      <c r="F128" s="43">
        <f>Categories!L129+Categories!L277+Categories!L425+Categories!L573</f>
        <v>11932000</v>
      </c>
      <c r="G128" s="1"/>
      <c r="H128" s="91">
        <v>11091000</v>
      </c>
      <c r="I128" s="91">
        <v>876000</v>
      </c>
      <c r="J128" s="43">
        <f t="shared" si="11"/>
        <v>11967000</v>
      </c>
      <c r="K128" s="43">
        <f t="shared" si="12"/>
        <v>35000</v>
      </c>
      <c r="L128" s="1"/>
      <c r="M128" s="145">
        <v>11967000</v>
      </c>
      <c r="N128" s="49">
        <f t="shared" si="13"/>
        <v>11967000</v>
      </c>
      <c r="O128" s="46">
        <f t="shared" si="14"/>
        <v>0</v>
      </c>
      <c r="P128" s="27">
        <f t="shared" si="15"/>
        <v>0</v>
      </c>
      <c r="Q128" s="1"/>
      <c r="R128" s="43">
        <f t="shared" si="16"/>
        <v>0</v>
      </c>
      <c r="S128" s="43">
        <f t="shared" si="17"/>
        <v>0</v>
      </c>
    </row>
    <row r="129" spans="1:19" x14ac:dyDescent="0.25">
      <c r="A129" s="91" t="s">
        <v>127</v>
      </c>
      <c r="B129" s="46">
        <f t="shared" si="9"/>
        <v>2000</v>
      </c>
      <c r="C129" s="44">
        <f t="shared" si="10"/>
        <v>5.0398145348251183E-5</v>
      </c>
      <c r="D129" s="1"/>
      <c r="E129" s="43">
        <f>Categories!M130+Categories!M278+Categories!M426+Categories!M574</f>
        <v>2000</v>
      </c>
      <c r="F129" s="43">
        <f>Categories!L130+Categories!L278+Categories!L426+Categories!L574</f>
        <v>39686000</v>
      </c>
      <c r="G129" s="1"/>
      <c r="H129" s="91">
        <v>36002000</v>
      </c>
      <c r="I129" s="91">
        <v>3162000</v>
      </c>
      <c r="J129" s="43">
        <f t="shared" si="11"/>
        <v>39164000</v>
      </c>
      <c r="K129" s="43">
        <f t="shared" si="12"/>
        <v>0</v>
      </c>
      <c r="L129" s="1"/>
      <c r="M129" s="145">
        <v>39684000</v>
      </c>
      <c r="N129" s="49">
        <f t="shared" si="13"/>
        <v>39686000</v>
      </c>
      <c r="O129" s="46">
        <f t="shared" si="14"/>
        <v>2000</v>
      </c>
      <c r="P129" s="27">
        <f t="shared" si="15"/>
        <v>5.0398145348251183E-5</v>
      </c>
      <c r="Q129" s="1"/>
      <c r="R129" s="43">
        <f t="shared" si="16"/>
        <v>0</v>
      </c>
      <c r="S129" s="43">
        <f t="shared" si="17"/>
        <v>2000</v>
      </c>
    </row>
    <row r="130" spans="1:19" x14ac:dyDescent="0.25">
      <c r="A130" s="91" t="s">
        <v>130</v>
      </c>
      <c r="B130" s="46">
        <f t="shared" si="9"/>
        <v>15000</v>
      </c>
      <c r="C130" s="44">
        <f t="shared" si="10"/>
        <v>1.0117566118294583E-4</v>
      </c>
      <c r="D130" s="1"/>
      <c r="E130" s="43">
        <f>Categories!M131+Categories!M279+Categories!M427+Categories!M575</f>
        <v>15000</v>
      </c>
      <c r="F130" s="43">
        <f>Categories!L131+Categories!L279+Categories!L427+Categories!L575</f>
        <v>148272000</v>
      </c>
      <c r="G130" s="1"/>
      <c r="H130" s="91">
        <v>126364000</v>
      </c>
      <c r="I130" s="91">
        <v>11768000</v>
      </c>
      <c r="J130" s="43">
        <f t="shared" si="11"/>
        <v>138132000</v>
      </c>
      <c r="K130" s="43">
        <f t="shared" si="12"/>
        <v>0</v>
      </c>
      <c r="L130" s="1"/>
      <c r="M130" s="145">
        <v>148257000</v>
      </c>
      <c r="N130" s="49">
        <f t="shared" si="13"/>
        <v>148272000</v>
      </c>
      <c r="O130" s="46">
        <f t="shared" si="14"/>
        <v>15000</v>
      </c>
      <c r="P130" s="27">
        <f t="shared" si="15"/>
        <v>1.0117566118294583E-4</v>
      </c>
      <c r="Q130" s="1"/>
      <c r="R130" s="43">
        <f t="shared" si="16"/>
        <v>0</v>
      </c>
      <c r="S130" s="43">
        <f t="shared" si="17"/>
        <v>15000</v>
      </c>
    </row>
    <row r="131" spans="1:19" x14ac:dyDescent="0.25">
      <c r="A131" s="91" t="s">
        <v>97</v>
      </c>
      <c r="B131" s="46">
        <f t="shared" si="9"/>
        <v>0</v>
      </c>
      <c r="C131" s="44">
        <f t="shared" si="10"/>
        <v>0</v>
      </c>
      <c r="D131" s="1"/>
      <c r="E131" s="43">
        <f>Categories!M132+Categories!M280+Categories!M428+Categories!M576</f>
        <v>0</v>
      </c>
      <c r="F131" s="43">
        <f>Categories!L132+Categories!L280+Categories!L428+Categories!L576</f>
        <v>8086000</v>
      </c>
      <c r="G131" s="1"/>
      <c r="H131" s="91">
        <v>7128000</v>
      </c>
      <c r="I131" s="91">
        <v>646000</v>
      </c>
      <c r="J131" s="43">
        <f t="shared" si="11"/>
        <v>7774000</v>
      </c>
      <c r="K131" s="43">
        <f t="shared" si="12"/>
        <v>0</v>
      </c>
      <c r="L131" s="1"/>
      <c r="M131" s="145">
        <v>8086000</v>
      </c>
      <c r="N131" s="49">
        <f t="shared" si="13"/>
        <v>8086000</v>
      </c>
      <c r="O131" s="46">
        <f t="shared" si="14"/>
        <v>0</v>
      </c>
      <c r="P131" s="27">
        <f t="shared" si="15"/>
        <v>0</v>
      </c>
      <c r="Q131" s="1"/>
      <c r="R131" s="43">
        <f t="shared" si="16"/>
        <v>0</v>
      </c>
      <c r="S131" s="43">
        <f t="shared" si="17"/>
        <v>0</v>
      </c>
    </row>
    <row r="132" spans="1:19" x14ac:dyDescent="0.25">
      <c r="A132" s="91" t="s">
        <v>131</v>
      </c>
      <c r="B132" s="46">
        <f t="shared" si="9"/>
        <v>10000</v>
      </c>
      <c r="C132" s="44">
        <f t="shared" si="10"/>
        <v>1.5902043412578516E-4</v>
      </c>
      <c r="D132" s="1"/>
      <c r="E132" s="43">
        <f>Categories!M133+Categories!M281+Categories!M429+Categories!M577</f>
        <v>10000</v>
      </c>
      <c r="F132" s="43">
        <f>Categories!L133+Categories!L281+Categories!L429+Categories!L577</f>
        <v>62895000</v>
      </c>
      <c r="G132" s="1"/>
      <c r="H132" s="91">
        <v>57433000</v>
      </c>
      <c r="I132" s="91">
        <v>4678000</v>
      </c>
      <c r="J132" s="43">
        <f t="shared" si="11"/>
        <v>62111000</v>
      </c>
      <c r="K132" s="43">
        <f t="shared" si="12"/>
        <v>0</v>
      </c>
      <c r="L132" s="1"/>
      <c r="M132" s="145">
        <v>62885000</v>
      </c>
      <c r="N132" s="49">
        <f t="shared" si="13"/>
        <v>62895000</v>
      </c>
      <c r="O132" s="46">
        <f t="shared" si="14"/>
        <v>10000</v>
      </c>
      <c r="P132" s="27">
        <f t="shared" si="15"/>
        <v>1.5902043412578516E-4</v>
      </c>
      <c r="Q132" s="1"/>
      <c r="R132" s="43">
        <f t="shared" si="16"/>
        <v>0</v>
      </c>
      <c r="S132" s="43">
        <f t="shared" si="17"/>
        <v>10000</v>
      </c>
    </row>
    <row r="133" spans="1:19" x14ac:dyDescent="0.25">
      <c r="A133" s="91" t="s">
        <v>50</v>
      </c>
      <c r="B133" s="46">
        <f t="shared" si="9"/>
        <v>1000</v>
      </c>
      <c r="C133" s="44">
        <f t="shared" si="10"/>
        <v>1.2738853503184712E-4</v>
      </c>
      <c r="D133" s="1"/>
      <c r="E133" s="43">
        <f>Categories!M134+Categories!M282+Categories!M430+Categories!M578</f>
        <v>1000</v>
      </c>
      <c r="F133" s="43">
        <f>Categories!L134+Categories!L282+Categories!L430+Categories!L578</f>
        <v>7851000</v>
      </c>
      <c r="G133" s="1"/>
      <c r="H133" s="91">
        <v>6934000</v>
      </c>
      <c r="I133" s="91">
        <v>586000</v>
      </c>
      <c r="J133" s="43">
        <f t="shared" si="11"/>
        <v>7520000</v>
      </c>
      <c r="K133" s="43">
        <f t="shared" si="12"/>
        <v>0</v>
      </c>
      <c r="L133" s="1"/>
      <c r="M133" s="145">
        <v>7850000</v>
      </c>
      <c r="N133" s="49">
        <f t="shared" si="13"/>
        <v>7851000</v>
      </c>
      <c r="O133" s="46">
        <f t="shared" si="14"/>
        <v>1000</v>
      </c>
      <c r="P133" s="27">
        <f t="shared" si="15"/>
        <v>1.2738853503184712E-4</v>
      </c>
      <c r="Q133" s="1"/>
      <c r="R133" s="43">
        <f t="shared" si="16"/>
        <v>0</v>
      </c>
      <c r="S133" s="43">
        <f t="shared" si="17"/>
        <v>1000</v>
      </c>
    </row>
    <row r="134" spans="1:19" x14ac:dyDescent="0.25">
      <c r="A134" s="91" t="s">
        <v>132</v>
      </c>
      <c r="B134" s="46">
        <f t="shared" si="9"/>
        <v>0</v>
      </c>
      <c r="C134" s="44">
        <f t="shared" si="10"/>
        <v>0</v>
      </c>
      <c r="D134" s="1"/>
      <c r="E134" s="43">
        <f>Categories!M135+Categories!M283+Categories!M431+Categories!M579</f>
        <v>0</v>
      </c>
      <c r="F134" s="43">
        <f>Categories!L135+Categories!L283+Categories!L431+Categories!L579</f>
        <v>7540000</v>
      </c>
      <c r="G134" s="1"/>
      <c r="H134" s="91">
        <v>6620000</v>
      </c>
      <c r="I134" s="91">
        <v>569000</v>
      </c>
      <c r="J134" s="43">
        <f t="shared" si="11"/>
        <v>7189000</v>
      </c>
      <c r="K134" s="43">
        <f t="shared" si="12"/>
        <v>0</v>
      </c>
      <c r="L134" s="1"/>
      <c r="M134" s="145">
        <v>7540000</v>
      </c>
      <c r="N134" s="49">
        <f t="shared" si="13"/>
        <v>7540000</v>
      </c>
      <c r="O134" s="46">
        <f t="shared" si="14"/>
        <v>0</v>
      </c>
      <c r="P134" s="27">
        <f t="shared" si="15"/>
        <v>0</v>
      </c>
      <c r="Q134" s="1"/>
      <c r="R134" s="43">
        <f t="shared" si="16"/>
        <v>0</v>
      </c>
      <c r="S134" s="43">
        <f t="shared" si="17"/>
        <v>0</v>
      </c>
    </row>
    <row r="135" spans="1:19" x14ac:dyDescent="0.25">
      <c r="A135" s="91" t="s">
        <v>34</v>
      </c>
      <c r="B135" s="46">
        <f t="shared" ref="B135:B148" si="18">O135</f>
        <v>0</v>
      </c>
      <c r="C135" s="44">
        <f t="shared" ref="C135:C148" si="19">P135</f>
        <v>0</v>
      </c>
      <c r="D135" s="1"/>
      <c r="E135" s="43">
        <f>Categories!M136+Categories!M284+Categories!M432+Categories!M580</f>
        <v>0</v>
      </c>
      <c r="F135" s="43">
        <f>Categories!L136+Categories!L284+Categories!L432+Categories!L580</f>
        <v>16563000</v>
      </c>
      <c r="G135" s="1"/>
      <c r="H135" s="91">
        <v>14292000</v>
      </c>
      <c r="I135" s="91">
        <v>1351000</v>
      </c>
      <c r="J135" s="43">
        <f t="shared" ref="J135:J147" si="20">H135+I135</f>
        <v>15643000</v>
      </c>
      <c r="K135" s="43">
        <f t="shared" ref="K135:K147" si="21">IF(J135-F135&gt;0,J135-F135,0)</f>
        <v>0</v>
      </c>
      <c r="L135" s="1"/>
      <c r="M135" s="145">
        <v>16563000</v>
      </c>
      <c r="N135" s="49">
        <f t="shared" ref="N135:N147" si="22">F135+K135</f>
        <v>16563000</v>
      </c>
      <c r="O135" s="46">
        <f t="shared" ref="O135:O147" si="23">N135-M135</f>
        <v>0</v>
      </c>
      <c r="P135" s="27">
        <f t="shared" ref="P135:P148" si="24">O135/M135</f>
        <v>0</v>
      </c>
      <c r="Q135" s="1"/>
      <c r="R135" s="43">
        <f t="shared" ref="R135:R147" si="25">IF(O135&lt;0,O135,0)</f>
        <v>0</v>
      </c>
      <c r="S135" s="43">
        <f t="shared" ref="S135:S147" si="26">IF(O135&gt;0,O135,0)</f>
        <v>0</v>
      </c>
    </row>
    <row r="136" spans="1:19" x14ac:dyDescent="0.25">
      <c r="A136" s="91" t="s">
        <v>133</v>
      </c>
      <c r="B136" s="46">
        <f t="shared" si="18"/>
        <v>2000</v>
      </c>
      <c r="C136" s="44">
        <f t="shared" si="19"/>
        <v>1.520565650421957E-4</v>
      </c>
      <c r="D136" s="1"/>
      <c r="E136" s="43">
        <f>Categories!M137+Categories!M285+Categories!M433+Categories!M581</f>
        <v>2000</v>
      </c>
      <c r="F136" s="43">
        <f>Categories!L137+Categories!L285+Categories!L433+Categories!L581</f>
        <v>13155000</v>
      </c>
      <c r="G136" s="1"/>
      <c r="H136" s="91">
        <v>12123000</v>
      </c>
      <c r="I136" s="91">
        <v>998000</v>
      </c>
      <c r="J136" s="43">
        <f t="shared" si="20"/>
        <v>13121000</v>
      </c>
      <c r="K136" s="43">
        <f t="shared" si="21"/>
        <v>0</v>
      </c>
      <c r="L136" s="1"/>
      <c r="M136" s="145">
        <v>13153000</v>
      </c>
      <c r="N136" s="49">
        <f t="shared" si="22"/>
        <v>13155000</v>
      </c>
      <c r="O136" s="46">
        <f t="shared" si="23"/>
        <v>2000</v>
      </c>
      <c r="P136" s="27">
        <f t="shared" si="24"/>
        <v>1.520565650421957E-4</v>
      </c>
      <c r="Q136" s="1"/>
      <c r="R136" s="43">
        <f t="shared" si="25"/>
        <v>0</v>
      </c>
      <c r="S136" s="43">
        <f t="shared" si="26"/>
        <v>2000</v>
      </c>
    </row>
    <row r="137" spans="1:19" x14ac:dyDescent="0.25">
      <c r="A137" s="91" t="s">
        <v>102</v>
      </c>
      <c r="B137" s="46">
        <f t="shared" si="18"/>
        <v>3000</v>
      </c>
      <c r="C137" s="44">
        <f t="shared" si="19"/>
        <v>3.520713531275672E-4</v>
      </c>
      <c r="D137" s="1"/>
      <c r="E137" s="43">
        <f>Categories!M138+Categories!M286+Categories!M434+Categories!M582</f>
        <v>3000</v>
      </c>
      <c r="F137" s="43">
        <f>Categories!L138+Categories!L286+Categories!L434+Categories!L582</f>
        <v>8524000</v>
      </c>
      <c r="G137" s="1"/>
      <c r="H137" s="91">
        <v>7186000</v>
      </c>
      <c r="I137" s="91">
        <v>662000</v>
      </c>
      <c r="J137" s="43">
        <f t="shared" si="20"/>
        <v>7848000</v>
      </c>
      <c r="K137" s="43">
        <f t="shared" si="21"/>
        <v>0</v>
      </c>
      <c r="L137" s="1"/>
      <c r="M137" s="145">
        <v>8521000</v>
      </c>
      <c r="N137" s="49">
        <f t="shared" si="22"/>
        <v>8524000</v>
      </c>
      <c r="O137" s="46">
        <f t="shared" si="23"/>
        <v>3000</v>
      </c>
      <c r="P137" s="27">
        <f t="shared" si="24"/>
        <v>3.520713531275672E-4</v>
      </c>
      <c r="Q137" s="1"/>
      <c r="R137" s="43">
        <f t="shared" si="25"/>
        <v>0</v>
      </c>
      <c r="S137" s="43">
        <f t="shared" si="26"/>
        <v>3000</v>
      </c>
    </row>
    <row r="138" spans="1:19" x14ac:dyDescent="0.25">
      <c r="A138" s="99" t="s">
        <v>134</v>
      </c>
      <c r="B138" s="46">
        <f t="shared" si="18"/>
        <v>2000</v>
      </c>
      <c r="C138" s="44">
        <f t="shared" si="19"/>
        <v>7.6008056854026527E-5</v>
      </c>
      <c r="D138" s="1"/>
      <c r="E138" s="43">
        <f>Categories!M139+Categories!M287+Categories!M435+Categories!M583</f>
        <v>2000</v>
      </c>
      <c r="F138" s="43">
        <f>Categories!L139+Categories!L287+Categories!L435+Categories!L583</f>
        <v>26315000</v>
      </c>
      <c r="G138" s="1"/>
      <c r="H138" s="91">
        <v>24150000</v>
      </c>
      <c r="I138" s="91">
        <v>1900000</v>
      </c>
      <c r="J138" s="43">
        <f t="shared" si="20"/>
        <v>26050000</v>
      </c>
      <c r="K138" s="43">
        <f t="shared" si="21"/>
        <v>0</v>
      </c>
      <c r="L138" s="1"/>
      <c r="M138" s="145">
        <v>26313000</v>
      </c>
      <c r="N138" s="49">
        <f t="shared" si="22"/>
        <v>26315000</v>
      </c>
      <c r="O138" s="46">
        <f t="shared" si="23"/>
        <v>2000</v>
      </c>
      <c r="P138" s="27">
        <f t="shared" si="24"/>
        <v>7.6008056854026527E-5</v>
      </c>
      <c r="Q138" s="1"/>
      <c r="R138" s="43">
        <f t="shared" si="25"/>
        <v>0</v>
      </c>
      <c r="S138" s="43">
        <f t="shared" si="26"/>
        <v>2000</v>
      </c>
    </row>
    <row r="139" spans="1:19" x14ac:dyDescent="0.25">
      <c r="A139" s="99" t="s">
        <v>135</v>
      </c>
      <c r="B139" s="46">
        <f t="shared" si="18"/>
        <v>0</v>
      </c>
      <c r="C139" s="44">
        <f t="shared" si="19"/>
        <v>0</v>
      </c>
      <c r="D139" s="1"/>
      <c r="E139" s="43">
        <f>Categories!M140+Categories!M288+Categories!M436+Categories!M584</f>
        <v>0</v>
      </c>
      <c r="F139" s="43">
        <f>Categories!L140+Categories!L288+Categories!L436+Categories!L584</f>
        <v>4466000</v>
      </c>
      <c r="G139" s="1"/>
      <c r="H139" s="91">
        <v>4657000</v>
      </c>
      <c r="I139" s="91">
        <v>325000</v>
      </c>
      <c r="J139" s="43">
        <f t="shared" si="20"/>
        <v>4982000</v>
      </c>
      <c r="K139" s="43">
        <f>IF(J139-F139&gt;0,J139-F139,0)</f>
        <v>516000</v>
      </c>
      <c r="L139" s="1"/>
      <c r="M139" s="145">
        <v>4982000</v>
      </c>
      <c r="N139" s="49">
        <f t="shared" si="22"/>
        <v>4982000</v>
      </c>
      <c r="O139" s="46">
        <f t="shared" si="23"/>
        <v>0</v>
      </c>
      <c r="P139" s="27">
        <f t="shared" si="24"/>
        <v>0</v>
      </c>
      <c r="Q139" s="1"/>
      <c r="R139" s="43">
        <f t="shared" si="25"/>
        <v>0</v>
      </c>
      <c r="S139" s="43">
        <f t="shared" si="26"/>
        <v>0</v>
      </c>
    </row>
    <row r="140" spans="1:19" x14ac:dyDescent="0.25">
      <c r="A140" s="98" t="s">
        <v>136</v>
      </c>
      <c r="B140" s="46">
        <f t="shared" si="18"/>
        <v>-3000</v>
      </c>
      <c r="C140" s="44">
        <f t="shared" si="19"/>
        <v>-8.444519506840061E-5</v>
      </c>
      <c r="D140" s="1"/>
      <c r="E140" s="43">
        <f>Categories!M141+Categories!M289+Categories!M437+Categories!M585</f>
        <v>-3000</v>
      </c>
      <c r="F140" s="43">
        <f>Categories!L141+Categories!L289+Categories!L437+Categories!L585</f>
        <v>35523000</v>
      </c>
      <c r="G140" s="1"/>
      <c r="H140" s="91">
        <v>32302000</v>
      </c>
      <c r="I140" s="91">
        <v>2721000</v>
      </c>
      <c r="J140" s="43">
        <f t="shared" si="20"/>
        <v>35023000</v>
      </c>
      <c r="K140" s="43">
        <f t="shared" si="21"/>
        <v>0</v>
      </c>
      <c r="L140" s="1"/>
      <c r="M140" s="145">
        <v>35526000</v>
      </c>
      <c r="N140" s="49">
        <f t="shared" si="22"/>
        <v>35523000</v>
      </c>
      <c r="O140" s="46">
        <f t="shared" si="23"/>
        <v>-3000</v>
      </c>
      <c r="P140" s="27">
        <f t="shared" si="24"/>
        <v>-8.444519506840061E-5</v>
      </c>
      <c r="Q140" s="1"/>
      <c r="R140" s="43">
        <f t="shared" si="25"/>
        <v>-3000</v>
      </c>
      <c r="S140" s="43">
        <f t="shared" si="26"/>
        <v>0</v>
      </c>
    </row>
    <row r="141" spans="1:19" x14ac:dyDescent="0.25">
      <c r="A141" s="99" t="s">
        <v>137</v>
      </c>
      <c r="B141" s="46">
        <f t="shared" si="18"/>
        <v>2000</v>
      </c>
      <c r="C141" s="44">
        <f t="shared" si="19"/>
        <v>5.7716726307283848E-5</v>
      </c>
      <c r="D141" s="1"/>
      <c r="E141" s="43">
        <f>Categories!M142+Categories!M290+Categories!M438+Categories!M586</f>
        <v>2000</v>
      </c>
      <c r="F141" s="43">
        <f>Categories!L142+Categories!L290+Categories!L438+Categories!L586</f>
        <v>34654000</v>
      </c>
      <c r="G141" s="1"/>
      <c r="H141" s="91">
        <v>29914000</v>
      </c>
      <c r="I141" s="91">
        <v>2785000</v>
      </c>
      <c r="J141" s="43">
        <f t="shared" si="20"/>
        <v>32699000</v>
      </c>
      <c r="K141" s="43">
        <f t="shared" si="21"/>
        <v>0</v>
      </c>
      <c r="L141" s="1"/>
      <c r="M141" s="145">
        <v>34652000</v>
      </c>
      <c r="N141" s="49">
        <f t="shared" si="22"/>
        <v>34654000</v>
      </c>
      <c r="O141" s="46">
        <f t="shared" si="23"/>
        <v>2000</v>
      </c>
      <c r="P141" s="27">
        <f t="shared" si="24"/>
        <v>5.7716726307283848E-5</v>
      </c>
      <c r="Q141" s="1"/>
      <c r="R141" s="43">
        <f t="shared" si="25"/>
        <v>0</v>
      </c>
      <c r="S141" s="43">
        <f t="shared" si="26"/>
        <v>2000</v>
      </c>
    </row>
    <row r="142" spans="1:19" x14ac:dyDescent="0.25">
      <c r="A142" s="99" t="s">
        <v>139</v>
      </c>
      <c r="B142" s="46">
        <f t="shared" si="18"/>
        <v>0</v>
      </c>
      <c r="C142" s="44">
        <f t="shared" si="19"/>
        <v>0</v>
      </c>
      <c r="D142" s="1"/>
      <c r="E142" s="43">
        <f>Categories!M143+Categories!M291+Categories!M439+Categories!M587</f>
        <v>-1000</v>
      </c>
      <c r="F142" s="43">
        <f>Categories!L143+Categories!L291+Categories!L439+Categories!L587</f>
        <v>13482000</v>
      </c>
      <c r="G142" s="1"/>
      <c r="H142" s="91">
        <v>13309000</v>
      </c>
      <c r="I142" s="91">
        <v>997000</v>
      </c>
      <c r="J142" s="43">
        <f t="shared" si="20"/>
        <v>14306000</v>
      </c>
      <c r="K142" s="43">
        <f>IF(J142-F142&gt;0,J142-F142,0)</f>
        <v>824000</v>
      </c>
      <c r="L142" s="1"/>
      <c r="M142" s="145">
        <v>14306000</v>
      </c>
      <c r="N142" s="49">
        <f t="shared" si="22"/>
        <v>14306000</v>
      </c>
      <c r="O142" s="46">
        <f t="shared" si="23"/>
        <v>0</v>
      </c>
      <c r="P142" s="27">
        <f t="shared" si="24"/>
        <v>0</v>
      </c>
      <c r="Q142" s="1"/>
      <c r="R142" s="43">
        <f t="shared" si="25"/>
        <v>0</v>
      </c>
      <c r="S142" s="43">
        <f t="shared" si="26"/>
        <v>0</v>
      </c>
    </row>
    <row r="143" spans="1:19" x14ac:dyDescent="0.25">
      <c r="A143" s="97" t="s">
        <v>140</v>
      </c>
      <c r="B143" s="46">
        <f t="shared" si="18"/>
        <v>0</v>
      </c>
      <c r="C143" s="44">
        <f t="shared" si="19"/>
        <v>0</v>
      </c>
      <c r="D143" s="1"/>
      <c r="E143" s="43">
        <f>Categories!M144+Categories!M292+Categories!M440+Categories!M588</f>
        <v>-2000</v>
      </c>
      <c r="F143" s="43">
        <f>Categories!L144+Categories!L292+Categories!L440+Categories!L588</f>
        <v>22284000</v>
      </c>
      <c r="G143" s="1"/>
      <c r="H143" s="91">
        <v>20679000</v>
      </c>
      <c r="I143" s="91">
        <v>1706000</v>
      </c>
      <c r="J143" s="43">
        <f t="shared" si="20"/>
        <v>22385000</v>
      </c>
      <c r="K143" s="43">
        <f t="shared" si="21"/>
        <v>101000</v>
      </c>
      <c r="L143" s="1"/>
      <c r="M143" s="145">
        <v>22385000</v>
      </c>
      <c r="N143" s="49">
        <f t="shared" si="22"/>
        <v>22385000</v>
      </c>
      <c r="O143" s="46">
        <f t="shared" si="23"/>
        <v>0</v>
      </c>
      <c r="P143" s="27">
        <f t="shared" si="24"/>
        <v>0</v>
      </c>
      <c r="Q143" s="1"/>
      <c r="R143" s="43">
        <f t="shared" si="25"/>
        <v>0</v>
      </c>
      <c r="S143" s="43">
        <f t="shared" si="26"/>
        <v>0</v>
      </c>
    </row>
    <row r="144" spans="1:19" x14ac:dyDescent="0.25">
      <c r="A144" s="97" t="s">
        <v>23</v>
      </c>
      <c r="B144" s="46">
        <f t="shared" si="18"/>
        <v>-6000</v>
      </c>
      <c r="C144" s="44">
        <f t="shared" si="19"/>
        <v>-1.1509687320161136E-3</v>
      </c>
      <c r="D144" s="1"/>
      <c r="E144" s="43">
        <f>Categories!M145+Categories!M293+Categories!M441+Categories!M589</f>
        <v>-6000</v>
      </c>
      <c r="F144" s="43">
        <f>Categories!L145+Categories!L293+Categories!L441+Categories!L589</f>
        <v>5207000</v>
      </c>
      <c r="G144" s="1"/>
      <c r="H144" s="91">
        <v>4766000</v>
      </c>
      <c r="I144" s="91">
        <v>405000</v>
      </c>
      <c r="J144" s="43">
        <f t="shared" si="20"/>
        <v>5171000</v>
      </c>
      <c r="K144" s="43">
        <f t="shared" si="21"/>
        <v>0</v>
      </c>
      <c r="L144" s="1"/>
      <c r="M144" s="145">
        <v>5213000</v>
      </c>
      <c r="N144" s="49">
        <f t="shared" si="22"/>
        <v>5207000</v>
      </c>
      <c r="O144" s="46">
        <f t="shared" si="23"/>
        <v>-6000</v>
      </c>
      <c r="P144" s="27">
        <f t="shared" si="24"/>
        <v>-1.1509687320161136E-3</v>
      </c>
      <c r="Q144" s="1"/>
      <c r="R144" s="43">
        <f t="shared" si="25"/>
        <v>-6000</v>
      </c>
      <c r="S144" s="43">
        <f t="shared" si="26"/>
        <v>0</v>
      </c>
    </row>
    <row r="145" spans="1:19" x14ac:dyDescent="0.25">
      <c r="A145" s="97" t="s">
        <v>141</v>
      </c>
      <c r="B145" s="46">
        <f t="shared" si="18"/>
        <v>-1000</v>
      </c>
      <c r="C145" s="44">
        <f t="shared" si="19"/>
        <v>-4.4847071486231952E-5</v>
      </c>
      <c r="D145" s="1"/>
      <c r="E145" s="43">
        <f>Categories!M146+Categories!M294+Categories!M442+Categories!M590</f>
        <v>-1000</v>
      </c>
      <c r="F145" s="43">
        <f>Categories!L146+Categories!L294+Categories!L442+Categories!L590</f>
        <v>22297000</v>
      </c>
      <c r="G145" s="1"/>
      <c r="H145" s="91">
        <v>20387000</v>
      </c>
      <c r="I145" s="91">
        <v>1668000</v>
      </c>
      <c r="J145" s="43">
        <f t="shared" si="20"/>
        <v>22055000</v>
      </c>
      <c r="K145" s="43">
        <f t="shared" si="21"/>
        <v>0</v>
      </c>
      <c r="L145" s="1"/>
      <c r="M145" s="145">
        <v>22298000</v>
      </c>
      <c r="N145" s="49">
        <f t="shared" si="22"/>
        <v>22297000</v>
      </c>
      <c r="O145" s="46">
        <f t="shared" si="23"/>
        <v>-1000</v>
      </c>
      <c r="P145" s="27">
        <f t="shared" si="24"/>
        <v>-4.4847071486231952E-5</v>
      </c>
      <c r="Q145" s="1"/>
      <c r="R145" s="43">
        <f t="shared" si="25"/>
        <v>-1000</v>
      </c>
      <c r="S145" s="43">
        <f t="shared" si="26"/>
        <v>0</v>
      </c>
    </row>
    <row r="146" spans="1:19" x14ac:dyDescent="0.25">
      <c r="A146" s="97" t="s">
        <v>142</v>
      </c>
      <c r="B146" s="46">
        <f t="shared" si="18"/>
        <v>5000</v>
      </c>
      <c r="C146" s="44">
        <f t="shared" si="19"/>
        <v>3.7916992120849038E-5</v>
      </c>
      <c r="D146" s="1"/>
      <c r="E146" s="43">
        <f>Categories!M147+Categories!M295+Categories!M443+Categories!M591</f>
        <v>5000</v>
      </c>
      <c r="F146" s="43">
        <f>Categories!L147+Categories!L295+Categories!L443+Categories!L591</f>
        <v>131872000</v>
      </c>
      <c r="G146" s="1"/>
      <c r="H146" s="91">
        <v>118019000</v>
      </c>
      <c r="I146" s="91">
        <v>11943000</v>
      </c>
      <c r="J146" s="43">
        <f t="shared" si="20"/>
        <v>129962000</v>
      </c>
      <c r="K146" s="43">
        <f t="shared" si="21"/>
        <v>0</v>
      </c>
      <c r="L146" s="1"/>
      <c r="M146" s="145">
        <v>131867000</v>
      </c>
      <c r="N146" s="49">
        <f t="shared" si="22"/>
        <v>131872000</v>
      </c>
      <c r="O146" s="46">
        <f t="shared" si="23"/>
        <v>5000</v>
      </c>
      <c r="P146" s="27">
        <f t="shared" si="24"/>
        <v>3.7916992120849038E-5</v>
      </c>
      <c r="Q146" s="1"/>
      <c r="R146" s="43">
        <f t="shared" si="25"/>
        <v>0</v>
      </c>
      <c r="S146" s="43">
        <f t="shared" si="26"/>
        <v>5000</v>
      </c>
    </row>
    <row r="147" spans="1:19" x14ac:dyDescent="0.25">
      <c r="A147" s="97" t="s">
        <v>144</v>
      </c>
      <c r="B147" s="46">
        <f t="shared" si="18"/>
        <v>-1000</v>
      </c>
      <c r="C147" s="44">
        <f t="shared" si="19"/>
        <v>-1.2232116645464332E-5</v>
      </c>
      <c r="D147" s="1"/>
      <c r="E147" s="43">
        <f>Categories!M148+Categories!M296+Categories!M444+Categories!M592</f>
        <v>-1000</v>
      </c>
      <c r="F147" s="43">
        <f>Categories!L148+Categories!L296+Categories!L444+Categories!L592</f>
        <v>81751000</v>
      </c>
      <c r="G147" s="1"/>
      <c r="H147" s="91">
        <v>67588000</v>
      </c>
      <c r="I147" s="91">
        <v>6694000</v>
      </c>
      <c r="J147" s="43">
        <f t="shared" si="20"/>
        <v>74282000</v>
      </c>
      <c r="K147" s="43">
        <f t="shared" si="21"/>
        <v>0</v>
      </c>
      <c r="L147" s="1"/>
      <c r="M147" s="145">
        <v>81752000</v>
      </c>
      <c r="N147" s="49">
        <f t="shared" si="22"/>
        <v>81751000</v>
      </c>
      <c r="O147" s="46">
        <f t="shared" si="23"/>
        <v>-1000</v>
      </c>
      <c r="P147" s="27">
        <f t="shared" si="24"/>
        <v>-1.2232116645464332E-5</v>
      </c>
      <c r="Q147" s="1"/>
      <c r="R147" s="43">
        <f t="shared" si="25"/>
        <v>-1000</v>
      </c>
      <c r="S147" s="43">
        <f t="shared" si="26"/>
        <v>0</v>
      </c>
    </row>
    <row r="148" spans="1:19" x14ac:dyDescent="0.25">
      <c r="A148" s="8" t="s">
        <v>147</v>
      </c>
      <c r="B148" s="52">
        <f t="shared" si="18"/>
        <v>111000</v>
      </c>
      <c r="C148" s="153">
        <f t="shared" si="19"/>
        <v>2.3567679581471981E-5</v>
      </c>
      <c r="D148" s="8"/>
      <c r="E148" s="50">
        <f>SUM(E6:E147)</f>
        <v>130000</v>
      </c>
      <c r="F148" s="50">
        <f t="shared" ref="F148:O148" si="27">SUM(F6:F147)</f>
        <v>4687883000</v>
      </c>
      <c r="G148" s="50"/>
      <c r="H148" s="50">
        <f t="shared" si="27"/>
        <v>4125912000</v>
      </c>
      <c r="I148" s="50">
        <f t="shared" si="27"/>
        <v>375018000</v>
      </c>
      <c r="J148" s="50">
        <f t="shared" si="27"/>
        <v>4500930000</v>
      </c>
      <c r="K148" s="50">
        <f>SUM(K6:K147)</f>
        <v>22068000</v>
      </c>
      <c r="L148" s="50"/>
      <c r="M148" s="51">
        <f t="shared" si="27"/>
        <v>4709840000</v>
      </c>
      <c r="N148" s="51">
        <f t="shared" si="27"/>
        <v>4709951000</v>
      </c>
      <c r="O148" s="52">
        <f t="shared" si="27"/>
        <v>111000</v>
      </c>
      <c r="P148" s="154">
        <f t="shared" si="24"/>
        <v>2.3567679581471981E-5</v>
      </c>
      <c r="Q148" s="50"/>
      <c r="R148" s="50">
        <f t="shared" ref="R148" si="28">SUM(R6:R147)</f>
        <v>-131000</v>
      </c>
      <c r="S148" s="50">
        <f t="shared" ref="S148" si="29">SUM(S6:S147)</f>
        <v>242000</v>
      </c>
    </row>
    <row r="150" spans="1:19" x14ac:dyDescent="0.25">
      <c r="O150" s="152"/>
    </row>
  </sheetData>
  <mergeCells count="8">
    <mergeCell ref="H1:J1"/>
    <mergeCell ref="E1:F1"/>
    <mergeCell ref="A2:G2"/>
    <mergeCell ref="A3:F3"/>
    <mergeCell ref="E4:F4"/>
    <mergeCell ref="H4:K4"/>
    <mergeCell ref="A1:B1"/>
    <mergeCell ref="O3:R4"/>
  </mergeCells>
  <conditionalFormatting sqref="P6:P148">
    <cfRule type="top10" dxfId="9" priority="3" bottom="1" rank="5"/>
    <cfRule type="top10" dxfId="8" priority="4" rank="5"/>
  </conditionalFormatting>
  <conditionalFormatting sqref="O6:O147">
    <cfRule type="top10" dxfId="7" priority="1" bottom="1" rank="5"/>
    <cfRule type="top10" dxfId="6" priority="2" rank="5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93"/>
  <sheetViews>
    <sheetView workbookViewId="0"/>
  </sheetViews>
  <sheetFormatPr defaultRowHeight="15" x14ac:dyDescent="0.25"/>
  <cols>
    <col min="1" max="1" width="30.5703125" customWidth="1"/>
    <col min="2" max="3" width="19.140625" bestFit="1" customWidth="1"/>
    <col min="4" max="4" width="14" customWidth="1"/>
    <col min="5" max="5" width="19.140625" bestFit="1" customWidth="1"/>
    <col min="6" max="6" width="9.28515625" bestFit="1" customWidth="1"/>
    <col min="7" max="7" width="15.85546875" bestFit="1" customWidth="1"/>
    <col min="8" max="9" width="19.140625" bestFit="1" customWidth="1"/>
    <col min="10" max="11" width="16.5703125" customWidth="1"/>
    <col min="12" max="12" width="19.140625" bestFit="1" customWidth="1"/>
    <col min="13" max="13" width="15.5703125" customWidth="1"/>
    <col min="14" max="14" width="10.42578125" customWidth="1"/>
  </cols>
  <sheetData>
    <row r="1" spans="1:13" ht="23.25" x14ac:dyDescent="0.35">
      <c r="A1" s="17" t="s">
        <v>185</v>
      </c>
      <c r="B1" s="1"/>
      <c r="C1" s="1"/>
      <c r="D1" s="88" t="s">
        <v>186</v>
      </c>
      <c r="E1" s="88"/>
      <c r="F1" s="88"/>
      <c r="G1" s="88"/>
      <c r="H1" s="88"/>
      <c r="I1" s="1"/>
      <c r="J1" s="1"/>
      <c r="K1" s="1"/>
      <c r="L1" s="1"/>
      <c r="M1" s="1"/>
    </row>
    <row r="2" spans="1:13" x14ac:dyDescent="0.25">
      <c r="A2" s="1"/>
      <c r="B2" s="1"/>
      <c r="C2" s="1"/>
      <c r="D2" s="88"/>
      <c r="E2" s="88"/>
      <c r="F2" s="88"/>
      <c r="G2" s="88"/>
      <c r="H2" s="88"/>
      <c r="I2" s="1"/>
      <c r="J2" s="1"/>
      <c r="K2" s="1"/>
      <c r="L2" s="1"/>
      <c r="M2" s="1"/>
    </row>
    <row r="3" spans="1:13" x14ac:dyDescent="0.25">
      <c r="A3" s="1"/>
      <c r="B3" s="1"/>
      <c r="C3" s="1"/>
      <c r="D3" s="88"/>
      <c r="E3" s="88"/>
      <c r="F3" s="88"/>
      <c r="G3" s="88"/>
      <c r="H3" s="88"/>
      <c r="I3" s="1"/>
      <c r="J3" s="1"/>
      <c r="K3" s="25"/>
      <c r="L3" s="25"/>
      <c r="M3" s="1"/>
    </row>
    <row r="4" spans="1:13" ht="20.25" x14ac:dyDescent="0.3">
      <c r="A4" s="15" t="s">
        <v>187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30" x14ac:dyDescent="0.25">
      <c r="A6" s="18" t="s">
        <v>1</v>
      </c>
      <c r="B6" s="18" t="s">
        <v>188</v>
      </c>
      <c r="C6" s="18" t="s">
        <v>189</v>
      </c>
      <c r="D6" s="18" t="s">
        <v>190</v>
      </c>
      <c r="E6" s="47" t="s">
        <v>183</v>
      </c>
      <c r="F6" s="41"/>
      <c r="G6" s="18" t="s">
        <v>191</v>
      </c>
      <c r="H6" s="18" t="s">
        <v>192</v>
      </c>
      <c r="I6" s="18" t="s">
        <v>193</v>
      </c>
      <c r="J6" s="18" t="s">
        <v>194</v>
      </c>
      <c r="K6" s="18" t="s">
        <v>195</v>
      </c>
      <c r="L6" s="47" t="s">
        <v>184</v>
      </c>
      <c r="M6" s="31" t="s">
        <v>3</v>
      </c>
    </row>
    <row r="7" spans="1:13" x14ac:dyDescent="0.25">
      <c r="A7" s="93" t="s">
        <v>36</v>
      </c>
      <c r="B7" s="99">
        <v>1921905.57</v>
      </c>
      <c r="C7" s="43">
        <f>ROUND(B7,-3)</f>
        <v>1922000</v>
      </c>
      <c r="D7" s="44">
        <f>FisCap!B7</f>
        <v>0.89335768280397998</v>
      </c>
      <c r="E7" s="49">
        <f>ROUND(C7*D7,-3)</f>
        <v>1717000</v>
      </c>
      <c r="G7" s="10">
        <f>'School coding'!S7+'School coding'!V7</f>
        <v>0</v>
      </c>
      <c r="H7" s="10">
        <f>B7+G7</f>
        <v>1921905.57</v>
      </c>
      <c r="I7" s="43">
        <f>ROUND(H7,-3)</f>
        <v>1922000</v>
      </c>
      <c r="J7" s="43">
        <f>I7-C7</f>
        <v>0</v>
      </c>
      <c r="K7" s="44">
        <f>FisCap!C7</f>
        <v>0.89335523046898135</v>
      </c>
      <c r="L7" s="49">
        <f>ROUND(I7*K7,-3)</f>
        <v>1717000</v>
      </c>
      <c r="M7" s="46">
        <f>L7-E7</f>
        <v>0</v>
      </c>
    </row>
    <row r="8" spans="1:13" x14ac:dyDescent="0.25">
      <c r="A8" s="94" t="s">
        <v>12</v>
      </c>
      <c r="B8" s="99">
        <v>6111641.1699999999</v>
      </c>
      <c r="C8" s="43">
        <f t="shared" ref="C8:C71" si="0">ROUND(B8,-3)</f>
        <v>6112000</v>
      </c>
      <c r="D8" s="44">
        <f>FisCap!B8</f>
        <v>0.67666492363964059</v>
      </c>
      <c r="E8" s="49">
        <f t="shared" ref="E8:E71" si="1">ROUND(C8*D8,-3)</f>
        <v>4136000</v>
      </c>
      <c r="G8" s="10">
        <f>'School coding'!S8+'School coding'!V8</f>
        <v>0</v>
      </c>
      <c r="H8" s="10">
        <f t="shared" ref="H8:H71" si="2">B8+G8</f>
        <v>6111641.1699999999</v>
      </c>
      <c r="I8" s="43">
        <f t="shared" ref="I8:I71" si="3">ROUND(H8,-3)</f>
        <v>6112000</v>
      </c>
      <c r="J8" s="43">
        <f t="shared" ref="J8:J71" si="4">I8-C8</f>
        <v>0</v>
      </c>
      <c r="K8" s="44">
        <f>FisCap!C8</f>
        <v>0.67665748826178196</v>
      </c>
      <c r="L8" s="49">
        <f t="shared" ref="L8:L71" si="5">ROUND(I8*K8,-3)</f>
        <v>4136000</v>
      </c>
      <c r="M8" s="46">
        <f t="shared" ref="M8:M71" si="6">L8-E8</f>
        <v>0</v>
      </c>
    </row>
    <row r="9" spans="1:13" x14ac:dyDescent="0.25">
      <c r="A9" s="95" t="s">
        <v>5</v>
      </c>
      <c r="B9" s="99">
        <v>19760623.780000001</v>
      </c>
      <c r="C9" s="43">
        <f t="shared" si="0"/>
        <v>19761000</v>
      </c>
      <c r="D9" s="44">
        <f>FisCap!B9</f>
        <v>0.74136015770287367</v>
      </c>
      <c r="E9" s="49">
        <f t="shared" si="1"/>
        <v>14650000</v>
      </c>
      <c r="G9" s="10">
        <f>'School coding'!S9+'School coding'!V9</f>
        <v>0</v>
      </c>
      <c r="H9" s="10">
        <f t="shared" si="2"/>
        <v>19760623.780000001</v>
      </c>
      <c r="I9" s="43">
        <f t="shared" si="3"/>
        <v>19761000</v>
      </c>
      <c r="J9" s="43">
        <f t="shared" si="4"/>
        <v>0</v>
      </c>
      <c r="K9" s="44">
        <f>FisCap!C9</f>
        <v>0.74135421004950297</v>
      </c>
      <c r="L9" s="49">
        <f t="shared" si="5"/>
        <v>14650000</v>
      </c>
      <c r="M9" s="46">
        <f t="shared" si="6"/>
        <v>0</v>
      </c>
    </row>
    <row r="10" spans="1:13" x14ac:dyDescent="0.25">
      <c r="A10" s="95" t="s">
        <v>119</v>
      </c>
      <c r="B10" s="99">
        <v>14099755.17</v>
      </c>
      <c r="C10" s="43">
        <f t="shared" si="0"/>
        <v>14100000</v>
      </c>
      <c r="D10" s="44">
        <f>FisCap!B10</f>
        <v>0.73846870121966224</v>
      </c>
      <c r="E10" s="49">
        <f t="shared" si="1"/>
        <v>10412000</v>
      </c>
      <c r="G10" s="10">
        <f>'School coding'!S10+'School coding'!V10</f>
        <v>0</v>
      </c>
      <c r="H10" s="10">
        <f t="shared" si="2"/>
        <v>14099755.17</v>
      </c>
      <c r="I10" s="43">
        <f t="shared" si="3"/>
        <v>14100000</v>
      </c>
      <c r="J10" s="43">
        <f t="shared" si="4"/>
        <v>0</v>
      </c>
      <c r="K10" s="44">
        <f>FisCap!C10</f>
        <v>0.73847547688892901</v>
      </c>
      <c r="L10" s="49">
        <f t="shared" si="5"/>
        <v>10413000</v>
      </c>
      <c r="M10" s="46">
        <f t="shared" si="6"/>
        <v>1000</v>
      </c>
    </row>
    <row r="11" spans="1:13" x14ac:dyDescent="0.25">
      <c r="A11" s="95" t="s">
        <v>86</v>
      </c>
      <c r="B11" s="99">
        <v>5090386.28</v>
      </c>
      <c r="C11" s="43">
        <f t="shared" si="0"/>
        <v>5090000</v>
      </c>
      <c r="D11" s="44">
        <f>FisCap!B11</f>
        <v>0.73289452677454958</v>
      </c>
      <c r="E11" s="49">
        <f t="shared" si="1"/>
        <v>3730000</v>
      </c>
      <c r="G11" s="10">
        <f>'School coding'!S11+'School coding'!V11</f>
        <v>0</v>
      </c>
      <c r="H11" s="10">
        <f t="shared" si="2"/>
        <v>5090386.28</v>
      </c>
      <c r="I11" s="43">
        <f t="shared" si="3"/>
        <v>5090000</v>
      </c>
      <c r="J11" s="43">
        <f t="shared" si="4"/>
        <v>0</v>
      </c>
      <c r="K11" s="44">
        <f>FisCap!C11</f>
        <v>0.73288838444646109</v>
      </c>
      <c r="L11" s="49">
        <f t="shared" si="5"/>
        <v>3730000</v>
      </c>
      <c r="M11" s="46">
        <f t="shared" si="6"/>
        <v>0</v>
      </c>
    </row>
    <row r="12" spans="1:13" x14ac:dyDescent="0.25">
      <c r="A12" s="95" t="s">
        <v>120</v>
      </c>
      <c r="B12" s="99">
        <v>28529036.699999999</v>
      </c>
      <c r="C12" s="43">
        <f t="shared" si="0"/>
        <v>28529000</v>
      </c>
      <c r="D12" s="44">
        <f>FisCap!B12</f>
        <v>0.73846870121966224</v>
      </c>
      <c r="E12" s="49">
        <f t="shared" si="1"/>
        <v>21068000</v>
      </c>
      <c r="G12" s="10">
        <f>'School coding'!S12+'School coding'!V12</f>
        <v>0</v>
      </c>
      <c r="H12" s="10">
        <f t="shared" si="2"/>
        <v>28529036.699999999</v>
      </c>
      <c r="I12" s="43">
        <f t="shared" si="3"/>
        <v>28529000</v>
      </c>
      <c r="J12" s="43">
        <f t="shared" si="4"/>
        <v>0</v>
      </c>
      <c r="K12" s="44">
        <f>FisCap!C12</f>
        <v>0.73847547688892901</v>
      </c>
      <c r="L12" s="49">
        <f t="shared" si="5"/>
        <v>21068000</v>
      </c>
      <c r="M12" s="46">
        <f t="shared" si="6"/>
        <v>0</v>
      </c>
    </row>
    <row r="13" spans="1:13" x14ac:dyDescent="0.25">
      <c r="A13" s="95" t="s">
        <v>8</v>
      </c>
      <c r="B13" s="99">
        <v>27422547.629999999</v>
      </c>
      <c r="C13" s="43">
        <f t="shared" si="0"/>
        <v>27423000</v>
      </c>
      <c r="D13" s="44">
        <f>FisCap!B13</f>
        <v>0.82903473250937409</v>
      </c>
      <c r="E13" s="49">
        <f t="shared" si="1"/>
        <v>22735000</v>
      </c>
      <c r="G13" s="10">
        <f>'School coding'!S13+'School coding'!V13</f>
        <v>0</v>
      </c>
      <c r="H13" s="10">
        <f t="shared" si="2"/>
        <v>27422547.629999999</v>
      </c>
      <c r="I13" s="43">
        <f t="shared" si="3"/>
        <v>27423000</v>
      </c>
      <c r="J13" s="43">
        <f t="shared" si="4"/>
        <v>0</v>
      </c>
      <c r="K13" s="44">
        <f>FisCap!C13</f>
        <v>0.82903080101088411</v>
      </c>
      <c r="L13" s="49">
        <f t="shared" si="5"/>
        <v>22735000</v>
      </c>
      <c r="M13" s="46">
        <f t="shared" si="6"/>
        <v>0</v>
      </c>
    </row>
    <row r="14" spans="1:13" x14ac:dyDescent="0.25">
      <c r="A14" s="95" t="s">
        <v>37</v>
      </c>
      <c r="B14" s="99">
        <v>1340811.94</v>
      </c>
      <c r="C14" s="43">
        <f t="shared" si="0"/>
        <v>1341000</v>
      </c>
      <c r="D14" s="44">
        <f>FisCap!B14</f>
        <v>0.89335768280397998</v>
      </c>
      <c r="E14" s="49">
        <f t="shared" si="1"/>
        <v>1198000</v>
      </c>
      <c r="G14" s="10">
        <f>'School coding'!S14+'School coding'!V14</f>
        <v>0</v>
      </c>
      <c r="H14" s="10">
        <f t="shared" si="2"/>
        <v>1340811.94</v>
      </c>
      <c r="I14" s="43">
        <f t="shared" si="3"/>
        <v>1341000</v>
      </c>
      <c r="J14" s="43">
        <f t="shared" si="4"/>
        <v>0</v>
      </c>
      <c r="K14" s="44">
        <f>FisCap!C14</f>
        <v>0.89335523046898135</v>
      </c>
      <c r="L14" s="49">
        <f t="shared" si="5"/>
        <v>1198000</v>
      </c>
      <c r="M14" s="46">
        <f t="shared" si="6"/>
        <v>0</v>
      </c>
    </row>
    <row r="15" spans="1:13" x14ac:dyDescent="0.25">
      <c r="A15" s="95" t="s">
        <v>9</v>
      </c>
      <c r="B15" s="99">
        <v>6877336.2999999998</v>
      </c>
      <c r="C15" s="43">
        <f t="shared" si="0"/>
        <v>6877000</v>
      </c>
      <c r="D15" s="44">
        <f>FisCap!B15</f>
        <v>0.79539895140391814</v>
      </c>
      <c r="E15" s="49">
        <f t="shared" si="1"/>
        <v>5470000</v>
      </c>
      <c r="G15" s="10">
        <f>'School coding'!S15+'School coding'!V15</f>
        <v>0</v>
      </c>
      <c r="H15" s="10">
        <f t="shared" si="2"/>
        <v>6877336.2999999998</v>
      </c>
      <c r="I15" s="43">
        <f t="shared" si="3"/>
        <v>6877000</v>
      </c>
      <c r="J15" s="43">
        <f t="shared" si="4"/>
        <v>0</v>
      </c>
      <c r="K15" s="44">
        <f>FisCap!C15</f>
        <v>0.79539424642070478</v>
      </c>
      <c r="L15" s="49">
        <f t="shared" si="5"/>
        <v>5470000</v>
      </c>
      <c r="M15" s="46">
        <f t="shared" si="6"/>
        <v>0</v>
      </c>
    </row>
    <row r="16" spans="1:13" x14ac:dyDescent="0.25">
      <c r="A16" s="95" t="s">
        <v>10</v>
      </c>
      <c r="B16" s="99">
        <v>5860920.7800000003</v>
      </c>
      <c r="C16" s="43">
        <f t="shared" si="0"/>
        <v>5861000</v>
      </c>
      <c r="D16" s="44">
        <f>FisCap!B16</f>
        <v>0.89365982931123344</v>
      </c>
      <c r="E16" s="49">
        <f t="shared" si="1"/>
        <v>5238000</v>
      </c>
      <c r="G16" s="10">
        <f>'School coding'!S16+'School coding'!V16</f>
        <v>0</v>
      </c>
      <c r="H16" s="10">
        <f t="shared" si="2"/>
        <v>5860920.7800000003</v>
      </c>
      <c r="I16" s="43">
        <f t="shared" si="3"/>
        <v>5861000</v>
      </c>
      <c r="J16" s="43">
        <f t="shared" si="4"/>
        <v>0</v>
      </c>
      <c r="K16" s="44">
        <f>FisCap!C16</f>
        <v>0.89365738392436256</v>
      </c>
      <c r="L16" s="49">
        <f t="shared" si="5"/>
        <v>5238000</v>
      </c>
      <c r="M16" s="46">
        <f t="shared" si="6"/>
        <v>0</v>
      </c>
    </row>
    <row r="17" spans="1:13" x14ac:dyDescent="0.25">
      <c r="A17" s="95" t="s">
        <v>11</v>
      </c>
      <c r="B17" s="99">
        <v>32720757.579999998</v>
      </c>
      <c r="C17" s="43">
        <f t="shared" si="0"/>
        <v>32721000</v>
      </c>
      <c r="D17" s="44">
        <f>FisCap!B17</f>
        <v>0.67666492363964059</v>
      </c>
      <c r="E17" s="49">
        <f t="shared" si="1"/>
        <v>22141000</v>
      </c>
      <c r="G17" s="10">
        <f>'School coding'!S17+'School coding'!V17</f>
        <v>0</v>
      </c>
      <c r="H17" s="10">
        <f t="shared" si="2"/>
        <v>32720757.579999998</v>
      </c>
      <c r="I17" s="43">
        <f t="shared" si="3"/>
        <v>32721000</v>
      </c>
      <c r="J17" s="43">
        <f t="shared" si="4"/>
        <v>0</v>
      </c>
      <c r="K17" s="44">
        <f>FisCap!C17</f>
        <v>0.67665748826178196</v>
      </c>
      <c r="L17" s="49">
        <f t="shared" si="5"/>
        <v>22141000</v>
      </c>
      <c r="M17" s="46">
        <f t="shared" si="6"/>
        <v>0</v>
      </c>
    </row>
    <row r="18" spans="1:13" x14ac:dyDescent="0.25">
      <c r="A18" s="95" t="s">
        <v>51</v>
      </c>
      <c r="B18" s="99">
        <v>1743781.02</v>
      </c>
      <c r="C18" s="43">
        <f t="shared" si="0"/>
        <v>1744000</v>
      </c>
      <c r="D18" s="44">
        <f>FisCap!B18</f>
        <v>0.83679347231153978</v>
      </c>
      <c r="E18" s="49">
        <f t="shared" si="1"/>
        <v>1459000</v>
      </c>
      <c r="G18" s="10">
        <f>'School coding'!S18+'School coding'!V18</f>
        <v>0</v>
      </c>
      <c r="H18" s="10">
        <f t="shared" si="2"/>
        <v>1743781.02</v>
      </c>
      <c r="I18" s="43">
        <f t="shared" si="3"/>
        <v>1744000</v>
      </c>
      <c r="J18" s="43">
        <f t="shared" si="4"/>
        <v>0</v>
      </c>
      <c r="K18" s="44">
        <f>FisCap!C18</f>
        <v>0.83678971923217704</v>
      </c>
      <c r="L18" s="49">
        <f t="shared" si="5"/>
        <v>1459000</v>
      </c>
      <c r="M18" s="46">
        <f t="shared" si="6"/>
        <v>0</v>
      </c>
    </row>
    <row r="19" spans="1:13" x14ac:dyDescent="0.25">
      <c r="A19" s="95" t="s">
        <v>14</v>
      </c>
      <c r="B19" s="99">
        <v>30538770.5</v>
      </c>
      <c r="C19" s="43">
        <f t="shared" si="0"/>
        <v>30539000</v>
      </c>
      <c r="D19" s="44">
        <f>FisCap!B19</f>
        <v>0.73339580937554449</v>
      </c>
      <c r="E19" s="49">
        <f t="shared" si="1"/>
        <v>22397000</v>
      </c>
      <c r="G19" s="10">
        <f>'School coding'!S19+'School coding'!V19</f>
        <v>0</v>
      </c>
      <c r="H19" s="10">
        <f t="shared" si="2"/>
        <v>30538770.5</v>
      </c>
      <c r="I19" s="43">
        <f t="shared" si="3"/>
        <v>30539000</v>
      </c>
      <c r="J19" s="43">
        <f t="shared" si="4"/>
        <v>0</v>
      </c>
      <c r="K19" s="44">
        <f>FisCap!C19</f>
        <v>0.73338967857489556</v>
      </c>
      <c r="L19" s="49">
        <f t="shared" si="5"/>
        <v>22397000</v>
      </c>
      <c r="M19" s="46">
        <f t="shared" si="6"/>
        <v>0</v>
      </c>
    </row>
    <row r="20" spans="1:13" x14ac:dyDescent="0.25">
      <c r="A20" s="95" t="s">
        <v>128</v>
      </c>
      <c r="B20" s="99">
        <v>12139885.970000001</v>
      </c>
      <c r="C20" s="43">
        <f t="shared" si="0"/>
        <v>12140000</v>
      </c>
      <c r="D20" s="44">
        <f>FisCap!B20</f>
        <v>0.6453962503891616</v>
      </c>
      <c r="E20" s="49">
        <f t="shared" si="1"/>
        <v>7835000</v>
      </c>
      <c r="G20" s="10">
        <f>'School coding'!S20+'School coding'!V20</f>
        <v>0</v>
      </c>
      <c r="H20" s="10">
        <f t="shared" si="2"/>
        <v>12139885.970000001</v>
      </c>
      <c r="I20" s="43">
        <f t="shared" si="3"/>
        <v>12140000</v>
      </c>
      <c r="J20" s="43">
        <f t="shared" si="4"/>
        <v>0</v>
      </c>
      <c r="K20" s="44">
        <f>FisCap!C20</f>
        <v>0.64538809596033153</v>
      </c>
      <c r="L20" s="49">
        <f t="shared" si="5"/>
        <v>7835000</v>
      </c>
      <c r="M20" s="46">
        <f t="shared" si="6"/>
        <v>0</v>
      </c>
    </row>
    <row r="21" spans="1:13" x14ac:dyDescent="0.25">
      <c r="A21" s="95" t="s">
        <v>16</v>
      </c>
      <c r="B21" s="99">
        <v>16670086.970000001</v>
      </c>
      <c r="C21" s="43">
        <f t="shared" si="0"/>
        <v>16670000</v>
      </c>
      <c r="D21" s="44">
        <f>FisCap!B21</f>
        <v>0.78406410509394242</v>
      </c>
      <c r="E21" s="49">
        <f t="shared" si="1"/>
        <v>13070000</v>
      </c>
      <c r="G21" s="10">
        <f>'School coding'!S21+'School coding'!V21</f>
        <v>0</v>
      </c>
      <c r="H21" s="10">
        <f t="shared" si="2"/>
        <v>16670086.970000001</v>
      </c>
      <c r="I21" s="43">
        <f t="shared" si="3"/>
        <v>16670000</v>
      </c>
      <c r="J21" s="43">
        <f t="shared" si="4"/>
        <v>0</v>
      </c>
      <c r="K21" s="44">
        <f>FisCap!C21</f>
        <v>0.78405913945584982</v>
      </c>
      <c r="L21" s="49">
        <f t="shared" si="5"/>
        <v>13070000</v>
      </c>
      <c r="M21" s="46">
        <f t="shared" si="6"/>
        <v>0</v>
      </c>
    </row>
    <row r="22" spans="1:13" x14ac:dyDescent="0.25">
      <c r="A22" s="95" t="s">
        <v>17</v>
      </c>
      <c r="B22" s="99">
        <v>5707828.2699999996</v>
      </c>
      <c r="C22" s="43">
        <f t="shared" si="0"/>
        <v>5708000</v>
      </c>
      <c r="D22" s="44">
        <f>FisCap!B22</f>
        <v>0.84477640597753001</v>
      </c>
      <c r="E22" s="49">
        <f t="shared" si="1"/>
        <v>4822000</v>
      </c>
      <c r="G22" s="10">
        <f>'School coding'!S22+'School coding'!V22</f>
        <v>0</v>
      </c>
      <c r="H22" s="10">
        <f t="shared" si="2"/>
        <v>5707828.2699999996</v>
      </c>
      <c r="I22" s="43">
        <f t="shared" si="3"/>
        <v>5708000</v>
      </c>
      <c r="J22" s="43">
        <f t="shared" si="4"/>
        <v>0</v>
      </c>
      <c r="K22" s="44">
        <f>FisCap!C22</f>
        <v>0.84477283647283197</v>
      </c>
      <c r="L22" s="49">
        <f t="shared" si="5"/>
        <v>4822000</v>
      </c>
      <c r="M22" s="46">
        <f t="shared" si="6"/>
        <v>0</v>
      </c>
    </row>
    <row r="23" spans="1:13" x14ac:dyDescent="0.25">
      <c r="A23" s="95" t="s">
        <v>18</v>
      </c>
      <c r="B23" s="99">
        <v>278341.63</v>
      </c>
      <c r="C23" s="43">
        <f t="shared" si="0"/>
        <v>278000</v>
      </c>
      <c r="D23" s="44">
        <f>FisCap!B23</f>
        <v>0.85282888219801178</v>
      </c>
      <c r="E23" s="49">
        <f t="shared" si="1"/>
        <v>237000</v>
      </c>
      <c r="G23" s="10">
        <f>'School coding'!S23+'School coding'!V23</f>
        <v>0</v>
      </c>
      <c r="H23" s="10">
        <f t="shared" si="2"/>
        <v>278341.63</v>
      </c>
      <c r="I23" s="43">
        <f t="shared" si="3"/>
        <v>278000</v>
      </c>
      <c r="J23" s="43">
        <f t="shared" si="4"/>
        <v>0</v>
      </c>
      <c r="K23" s="44">
        <f>FisCap!C23</f>
        <v>0.85282549786717132</v>
      </c>
      <c r="L23" s="49">
        <f t="shared" si="5"/>
        <v>237000</v>
      </c>
      <c r="M23" s="46">
        <f t="shared" si="6"/>
        <v>0</v>
      </c>
    </row>
    <row r="24" spans="1:13" x14ac:dyDescent="0.25">
      <c r="A24" s="95" t="s">
        <v>24</v>
      </c>
      <c r="B24" s="99">
        <v>15691335.91</v>
      </c>
      <c r="C24" s="43">
        <f t="shared" si="0"/>
        <v>15691000</v>
      </c>
      <c r="D24" s="44">
        <f>FisCap!B24</f>
        <v>0.82054381158932399</v>
      </c>
      <c r="E24" s="49">
        <f t="shared" si="1"/>
        <v>12875000</v>
      </c>
      <c r="G24" s="10">
        <f>'School coding'!S24+'School coding'!V24</f>
        <v>0</v>
      </c>
      <c r="H24" s="10">
        <f t="shared" si="2"/>
        <v>15691335.91</v>
      </c>
      <c r="I24" s="43">
        <f t="shared" si="3"/>
        <v>15691000</v>
      </c>
      <c r="J24" s="43">
        <f t="shared" si="4"/>
        <v>0</v>
      </c>
      <c r="K24" s="44">
        <f>FisCap!C24</f>
        <v>0.82053968483455031</v>
      </c>
      <c r="L24" s="49">
        <f t="shared" si="5"/>
        <v>12875000</v>
      </c>
      <c r="M24" s="46">
        <f t="shared" si="6"/>
        <v>0</v>
      </c>
    </row>
    <row r="25" spans="1:13" x14ac:dyDescent="0.25">
      <c r="A25" s="95" t="s">
        <v>26</v>
      </c>
      <c r="B25" s="99">
        <v>18393252.460000001</v>
      </c>
      <c r="C25" s="43">
        <f t="shared" si="0"/>
        <v>18393000</v>
      </c>
      <c r="D25" s="44">
        <f>FisCap!B25</f>
        <v>0.81044025043579893</v>
      </c>
      <c r="E25" s="49">
        <f t="shared" si="1"/>
        <v>14906000</v>
      </c>
      <c r="G25" s="10">
        <f>'School coding'!S25+'School coding'!V25</f>
        <v>0</v>
      </c>
      <c r="H25" s="10">
        <f t="shared" si="2"/>
        <v>18393252.460000001</v>
      </c>
      <c r="I25" s="43">
        <f t="shared" si="3"/>
        <v>18393000</v>
      </c>
      <c r="J25" s="43">
        <f t="shared" si="4"/>
        <v>0</v>
      </c>
      <c r="K25" s="44">
        <f>FisCap!C25</f>
        <v>0.81043589134064398</v>
      </c>
      <c r="L25" s="49">
        <f t="shared" si="5"/>
        <v>14906000</v>
      </c>
      <c r="M25" s="46">
        <f t="shared" si="6"/>
        <v>0</v>
      </c>
    </row>
    <row r="26" spans="1:13" x14ac:dyDescent="0.25">
      <c r="A26" s="95" t="s">
        <v>27</v>
      </c>
      <c r="B26" s="99">
        <v>8440002.7899999991</v>
      </c>
      <c r="C26" s="43">
        <f t="shared" si="0"/>
        <v>8440000</v>
      </c>
      <c r="D26" s="44">
        <f>FisCap!B26</f>
        <v>0.87659177712696057</v>
      </c>
      <c r="E26" s="49">
        <f t="shared" si="1"/>
        <v>7398000</v>
      </c>
      <c r="G26" s="10">
        <f>'School coding'!S26+'School coding'!V26</f>
        <v>0</v>
      </c>
      <c r="H26" s="10">
        <f t="shared" si="2"/>
        <v>8440002.7899999991</v>
      </c>
      <c r="I26" s="43">
        <f t="shared" si="3"/>
        <v>8440000</v>
      </c>
      <c r="J26" s="43">
        <f t="shared" si="4"/>
        <v>0</v>
      </c>
      <c r="K26" s="44">
        <f>FisCap!C26</f>
        <v>0.87658893924503867</v>
      </c>
      <c r="L26" s="49">
        <f t="shared" si="5"/>
        <v>7398000</v>
      </c>
      <c r="M26" s="46">
        <f t="shared" si="6"/>
        <v>0</v>
      </c>
    </row>
    <row r="27" spans="1:13" x14ac:dyDescent="0.25">
      <c r="A27" s="95" t="s">
        <v>28</v>
      </c>
      <c r="B27" s="99">
        <v>12788527.91</v>
      </c>
      <c r="C27" s="43">
        <f t="shared" si="0"/>
        <v>12789000</v>
      </c>
      <c r="D27" s="44">
        <f>FisCap!B27</f>
        <v>0.81388523169809668</v>
      </c>
      <c r="E27" s="49">
        <f t="shared" si="1"/>
        <v>10409000</v>
      </c>
      <c r="G27" s="10">
        <f>'School coding'!S27+'School coding'!V27</f>
        <v>0</v>
      </c>
      <c r="H27" s="10">
        <f t="shared" si="2"/>
        <v>12788527.91</v>
      </c>
      <c r="I27" s="43">
        <f t="shared" si="3"/>
        <v>12789000</v>
      </c>
      <c r="J27" s="43">
        <f t="shared" si="4"/>
        <v>0</v>
      </c>
      <c r="K27" s="44">
        <f>FisCap!C27</f>
        <v>0.81388095182335196</v>
      </c>
      <c r="L27" s="49">
        <f t="shared" si="5"/>
        <v>10409000</v>
      </c>
      <c r="M27" s="46">
        <f t="shared" si="6"/>
        <v>0</v>
      </c>
    </row>
    <row r="28" spans="1:13" x14ac:dyDescent="0.25">
      <c r="A28" s="95" t="s">
        <v>29</v>
      </c>
      <c r="B28" s="99">
        <v>3346846.45</v>
      </c>
      <c r="C28" s="43">
        <f t="shared" si="0"/>
        <v>3347000</v>
      </c>
      <c r="D28" s="44">
        <f>FisCap!B28</f>
        <v>0.84766532279991846</v>
      </c>
      <c r="E28" s="49">
        <f t="shared" si="1"/>
        <v>2837000</v>
      </c>
      <c r="G28" s="10">
        <f>'School coding'!S28+'School coding'!V28</f>
        <v>0</v>
      </c>
      <c r="H28" s="10">
        <f t="shared" si="2"/>
        <v>3346846.45</v>
      </c>
      <c r="I28" s="43">
        <f t="shared" si="3"/>
        <v>3347000</v>
      </c>
      <c r="J28" s="43">
        <f t="shared" si="4"/>
        <v>0</v>
      </c>
      <c r="K28" s="44">
        <f>FisCap!C28</f>
        <v>0.84766181972843391</v>
      </c>
      <c r="L28" s="49">
        <f t="shared" si="5"/>
        <v>2837000</v>
      </c>
      <c r="M28" s="46">
        <f t="shared" si="6"/>
        <v>0</v>
      </c>
    </row>
    <row r="29" spans="1:13" x14ac:dyDescent="0.25">
      <c r="A29" s="95" t="s">
        <v>15</v>
      </c>
      <c r="B29" s="99">
        <v>18551872.449999999</v>
      </c>
      <c r="C29" s="43">
        <f t="shared" si="0"/>
        <v>18552000</v>
      </c>
      <c r="D29" s="44">
        <f>FisCap!B29</f>
        <v>0.73339580937554449</v>
      </c>
      <c r="E29" s="49">
        <f t="shared" si="1"/>
        <v>13606000</v>
      </c>
      <c r="G29" s="10">
        <f>'School coding'!S29+'School coding'!V29</f>
        <v>0</v>
      </c>
      <c r="H29" s="10">
        <f t="shared" si="2"/>
        <v>18551872.449999999</v>
      </c>
      <c r="I29" s="43">
        <f t="shared" si="3"/>
        <v>18552000</v>
      </c>
      <c r="J29" s="43">
        <f t="shared" si="4"/>
        <v>0</v>
      </c>
      <c r="K29" s="44">
        <f>FisCap!C29</f>
        <v>0.73338967857489556</v>
      </c>
      <c r="L29" s="49">
        <f t="shared" si="5"/>
        <v>13606000</v>
      </c>
      <c r="M29" s="46">
        <f t="shared" si="6"/>
        <v>0</v>
      </c>
    </row>
    <row r="30" spans="1:13" x14ac:dyDescent="0.25">
      <c r="A30" s="95" t="s">
        <v>6</v>
      </c>
      <c r="B30" s="99">
        <v>3201991.01</v>
      </c>
      <c r="C30" s="43">
        <f t="shared" si="0"/>
        <v>3202000</v>
      </c>
      <c r="D30" s="44">
        <f>FisCap!B30</f>
        <v>0.74136015770287367</v>
      </c>
      <c r="E30" s="49">
        <f t="shared" si="1"/>
        <v>2374000</v>
      </c>
      <c r="G30" s="10">
        <f>'School coding'!S30+'School coding'!V30</f>
        <v>0</v>
      </c>
      <c r="H30" s="10">
        <f t="shared" si="2"/>
        <v>3201991.01</v>
      </c>
      <c r="I30" s="43">
        <f t="shared" si="3"/>
        <v>3202000</v>
      </c>
      <c r="J30" s="43">
        <f t="shared" si="4"/>
        <v>0</v>
      </c>
      <c r="K30" s="44">
        <f>FisCap!C30</f>
        <v>0.74135421004950297</v>
      </c>
      <c r="L30" s="49">
        <f t="shared" si="5"/>
        <v>2374000</v>
      </c>
      <c r="M30" s="46">
        <f t="shared" si="6"/>
        <v>0</v>
      </c>
    </row>
    <row r="31" spans="1:13" x14ac:dyDescent="0.25">
      <c r="A31" s="95" t="s">
        <v>30</v>
      </c>
      <c r="B31" s="99">
        <v>13582897.359999999</v>
      </c>
      <c r="C31" s="43">
        <f t="shared" si="0"/>
        <v>13583000</v>
      </c>
      <c r="D31" s="44">
        <f>FisCap!B31</f>
        <v>0.7980614954729861</v>
      </c>
      <c r="E31" s="49">
        <f t="shared" si="1"/>
        <v>10840000</v>
      </c>
      <c r="G31" s="10">
        <f>'School coding'!S31+'School coding'!V31</f>
        <v>0</v>
      </c>
      <c r="H31" s="10">
        <f t="shared" si="2"/>
        <v>13582897.359999999</v>
      </c>
      <c r="I31" s="43">
        <f t="shared" si="3"/>
        <v>13583000</v>
      </c>
      <c r="J31" s="43">
        <f t="shared" si="4"/>
        <v>0</v>
      </c>
      <c r="K31" s="44">
        <f>FisCap!C31</f>
        <v>0.79805685171734331</v>
      </c>
      <c r="L31" s="49">
        <f t="shared" si="5"/>
        <v>10840000</v>
      </c>
      <c r="M31" s="46">
        <f t="shared" si="6"/>
        <v>0</v>
      </c>
    </row>
    <row r="32" spans="1:13" x14ac:dyDescent="0.25">
      <c r="A32" s="95" t="s">
        <v>32</v>
      </c>
      <c r="B32" s="99">
        <v>13428049</v>
      </c>
      <c r="C32" s="43">
        <f t="shared" si="0"/>
        <v>13428000</v>
      </c>
      <c r="D32" s="44">
        <f>FisCap!B32</f>
        <v>0.75060734345653746</v>
      </c>
      <c r="E32" s="49">
        <f t="shared" si="1"/>
        <v>10079000</v>
      </c>
      <c r="G32" s="10">
        <f>'School coding'!S32+'School coding'!V32</f>
        <v>0</v>
      </c>
      <c r="H32" s="10">
        <f t="shared" si="2"/>
        <v>13428049</v>
      </c>
      <c r="I32" s="43">
        <f t="shared" si="3"/>
        <v>13428000</v>
      </c>
      <c r="J32" s="43">
        <f t="shared" si="4"/>
        <v>0</v>
      </c>
      <c r="K32" s="44">
        <f>FisCap!C32</f>
        <v>0.75060160845043356</v>
      </c>
      <c r="L32" s="49">
        <f t="shared" si="5"/>
        <v>10079000</v>
      </c>
      <c r="M32" s="46">
        <f t="shared" si="6"/>
        <v>0</v>
      </c>
    </row>
    <row r="33" spans="1:13" x14ac:dyDescent="0.25">
      <c r="A33" s="95" t="s">
        <v>121</v>
      </c>
      <c r="B33" s="99">
        <v>28113052.100000001</v>
      </c>
      <c r="C33" s="43">
        <f t="shared" si="0"/>
        <v>28113000</v>
      </c>
      <c r="D33" s="44">
        <f>FisCap!B33</f>
        <v>0.73846870121966224</v>
      </c>
      <c r="E33" s="49">
        <f t="shared" si="1"/>
        <v>20761000</v>
      </c>
      <c r="G33" s="10">
        <f>'School coding'!S33+'School coding'!V33</f>
        <v>0</v>
      </c>
      <c r="H33" s="10">
        <f t="shared" si="2"/>
        <v>28113052.100000001</v>
      </c>
      <c r="I33" s="43">
        <f t="shared" si="3"/>
        <v>28113000</v>
      </c>
      <c r="J33" s="43">
        <f t="shared" si="4"/>
        <v>0</v>
      </c>
      <c r="K33" s="44">
        <f>FisCap!C33</f>
        <v>0.73847547688892901</v>
      </c>
      <c r="L33" s="49">
        <f t="shared" si="5"/>
        <v>20761000</v>
      </c>
      <c r="M33" s="46">
        <f t="shared" si="6"/>
        <v>0</v>
      </c>
    </row>
    <row r="34" spans="1:13" x14ac:dyDescent="0.25">
      <c r="A34" s="95" t="s">
        <v>35</v>
      </c>
      <c r="B34" s="99">
        <v>6029056.3499999996</v>
      </c>
      <c r="C34" s="43">
        <f t="shared" si="0"/>
        <v>6029000</v>
      </c>
      <c r="D34" s="44">
        <f>FisCap!B34</f>
        <v>0.89335768280397998</v>
      </c>
      <c r="E34" s="49">
        <f t="shared" si="1"/>
        <v>5386000</v>
      </c>
      <c r="G34" s="10">
        <f>'School coding'!S34+'School coding'!V34</f>
        <v>0</v>
      </c>
      <c r="H34" s="10">
        <f t="shared" si="2"/>
        <v>6029056.3499999996</v>
      </c>
      <c r="I34" s="43">
        <f t="shared" si="3"/>
        <v>6029000</v>
      </c>
      <c r="J34" s="43">
        <f t="shared" si="4"/>
        <v>0</v>
      </c>
      <c r="K34" s="44">
        <f>FisCap!C34</f>
        <v>0.89335523046898135</v>
      </c>
      <c r="L34" s="49">
        <f t="shared" si="5"/>
        <v>5386000</v>
      </c>
      <c r="M34" s="46">
        <f t="shared" si="6"/>
        <v>0</v>
      </c>
    </row>
    <row r="35" spans="1:13" x14ac:dyDescent="0.25">
      <c r="A35" s="95" t="s">
        <v>38</v>
      </c>
      <c r="B35" s="99">
        <v>22118182.219999999</v>
      </c>
      <c r="C35" s="43">
        <f t="shared" si="0"/>
        <v>22118000</v>
      </c>
      <c r="D35" s="44">
        <f>FisCap!B35</f>
        <v>0.68583169332492022</v>
      </c>
      <c r="E35" s="49">
        <f t="shared" si="1"/>
        <v>15169000</v>
      </c>
      <c r="G35" s="10">
        <f>'School coding'!S35+'School coding'!V35</f>
        <v>0</v>
      </c>
      <c r="H35" s="10">
        <f t="shared" si="2"/>
        <v>22118182.219999999</v>
      </c>
      <c r="I35" s="43">
        <f t="shared" si="3"/>
        <v>22118000</v>
      </c>
      <c r="J35" s="43">
        <f t="shared" si="4"/>
        <v>0</v>
      </c>
      <c r="K35" s="44">
        <f>FisCap!C35</f>
        <v>0.68582446874508918</v>
      </c>
      <c r="L35" s="49">
        <f t="shared" si="5"/>
        <v>15169000</v>
      </c>
      <c r="M35" s="46">
        <f t="shared" si="6"/>
        <v>0</v>
      </c>
    </row>
    <row r="36" spans="1:13" x14ac:dyDescent="0.25">
      <c r="A36" s="95" t="s">
        <v>39</v>
      </c>
      <c r="B36" s="99">
        <v>302893920.23000002</v>
      </c>
      <c r="C36" s="43">
        <f t="shared" si="0"/>
        <v>302894000</v>
      </c>
      <c r="D36" s="44">
        <f>FisCap!B36</f>
        <v>0.50075512453740889</v>
      </c>
      <c r="E36" s="49">
        <f t="shared" si="1"/>
        <v>151676000</v>
      </c>
      <c r="G36" s="10">
        <f>'School coding'!S36+'School coding'!V36</f>
        <v>0</v>
      </c>
      <c r="H36" s="10">
        <f t="shared" si="2"/>
        <v>302893920.23000002</v>
      </c>
      <c r="I36" s="43">
        <f t="shared" si="3"/>
        <v>302894000</v>
      </c>
      <c r="J36" s="43">
        <f t="shared" si="4"/>
        <v>0</v>
      </c>
      <c r="K36" s="44">
        <f>FisCap!C36</f>
        <v>0.50074364395715509</v>
      </c>
      <c r="L36" s="49">
        <f t="shared" si="5"/>
        <v>151672000</v>
      </c>
      <c r="M36" s="46">
        <f t="shared" si="6"/>
        <v>-4000</v>
      </c>
    </row>
    <row r="37" spans="1:13" x14ac:dyDescent="0.25">
      <c r="A37" s="95" t="s">
        <v>109</v>
      </c>
      <c r="B37" s="99">
        <v>2782600.01</v>
      </c>
      <c r="C37" s="43">
        <f t="shared" si="0"/>
        <v>2783000</v>
      </c>
      <c r="D37" s="44">
        <f>FisCap!B37</f>
        <v>0.79805795307323013</v>
      </c>
      <c r="E37" s="49">
        <f t="shared" si="1"/>
        <v>2221000</v>
      </c>
      <c r="G37" s="10">
        <f>'School coding'!S37+'School coding'!V37</f>
        <v>0</v>
      </c>
      <c r="H37" s="10">
        <f t="shared" si="2"/>
        <v>2782600.01</v>
      </c>
      <c r="I37" s="43">
        <f t="shared" si="3"/>
        <v>2783000</v>
      </c>
      <c r="J37" s="43">
        <f t="shared" si="4"/>
        <v>0</v>
      </c>
      <c r="K37" s="44">
        <f>FisCap!C37</f>
        <v>0.79805330923612672</v>
      </c>
      <c r="L37" s="49">
        <f t="shared" si="5"/>
        <v>2221000</v>
      </c>
      <c r="M37" s="46">
        <f t="shared" si="6"/>
        <v>0</v>
      </c>
    </row>
    <row r="38" spans="1:13" x14ac:dyDescent="0.25">
      <c r="A38" s="95" t="s">
        <v>40</v>
      </c>
      <c r="B38" s="99">
        <v>5036657.88</v>
      </c>
      <c r="C38" s="43">
        <f t="shared" si="0"/>
        <v>5037000</v>
      </c>
      <c r="D38" s="44">
        <f>FisCap!B38</f>
        <v>0.79204694061471803</v>
      </c>
      <c r="E38" s="49">
        <f t="shared" si="1"/>
        <v>3990000</v>
      </c>
      <c r="G38" s="10">
        <f>'School coding'!S38+'School coding'!V38</f>
        <v>0</v>
      </c>
      <c r="H38" s="10">
        <f t="shared" si="2"/>
        <v>5036657.88</v>
      </c>
      <c r="I38" s="43">
        <f t="shared" si="3"/>
        <v>5037000</v>
      </c>
      <c r="J38" s="43">
        <f t="shared" si="4"/>
        <v>0</v>
      </c>
      <c r="K38" s="44">
        <f>FisCap!C38</f>
        <v>0.79204215854903315</v>
      </c>
      <c r="L38" s="49">
        <f t="shared" si="5"/>
        <v>3990000</v>
      </c>
      <c r="M38" s="46">
        <f t="shared" si="6"/>
        <v>0</v>
      </c>
    </row>
    <row r="39" spans="1:13" x14ac:dyDescent="0.25">
      <c r="A39" s="95" t="s">
        <v>41</v>
      </c>
      <c r="B39" s="99">
        <v>9176547.9100000001</v>
      </c>
      <c r="C39" s="43">
        <f t="shared" si="0"/>
        <v>9177000</v>
      </c>
      <c r="D39" s="44">
        <f>FisCap!B39</f>
        <v>0.79044579769972723</v>
      </c>
      <c r="E39" s="49">
        <f t="shared" si="1"/>
        <v>7254000</v>
      </c>
      <c r="G39" s="10">
        <f>'School coding'!S39+'School coding'!V39</f>
        <v>0</v>
      </c>
      <c r="H39" s="10">
        <f t="shared" si="2"/>
        <v>9176547.9100000001</v>
      </c>
      <c r="I39" s="43">
        <f t="shared" si="3"/>
        <v>9177000</v>
      </c>
      <c r="J39" s="43">
        <f t="shared" si="4"/>
        <v>0</v>
      </c>
      <c r="K39" s="44">
        <f>FisCap!C39</f>
        <v>0.79044097881433584</v>
      </c>
      <c r="L39" s="49">
        <f t="shared" si="5"/>
        <v>7254000</v>
      </c>
      <c r="M39" s="46">
        <f t="shared" si="6"/>
        <v>0</v>
      </c>
    </row>
    <row r="40" spans="1:13" x14ac:dyDescent="0.25">
      <c r="A40" s="95" t="s">
        <v>146</v>
      </c>
      <c r="B40" s="99">
        <v>4792264.0199999996</v>
      </c>
      <c r="C40" s="43">
        <f t="shared" si="0"/>
        <v>4792000</v>
      </c>
      <c r="D40" s="44">
        <f>FisCap!B40</f>
        <v>1</v>
      </c>
      <c r="E40" s="49">
        <f t="shared" si="1"/>
        <v>4792000</v>
      </c>
      <c r="G40" s="10">
        <f>'School coding'!S40+'School coding'!V40</f>
        <v>0</v>
      </c>
      <c r="H40" s="10">
        <f t="shared" si="2"/>
        <v>4792264.0199999996</v>
      </c>
      <c r="I40" s="43">
        <f t="shared" si="3"/>
        <v>4792000</v>
      </c>
      <c r="J40" s="43">
        <f t="shared" si="4"/>
        <v>0</v>
      </c>
      <c r="K40" s="44">
        <f>FisCap!C40</f>
        <v>1</v>
      </c>
      <c r="L40" s="49">
        <f t="shared" si="5"/>
        <v>4792000</v>
      </c>
      <c r="M40" s="46">
        <f t="shared" si="6"/>
        <v>0</v>
      </c>
    </row>
    <row r="41" spans="1:13" x14ac:dyDescent="0.25">
      <c r="A41" s="95" t="s">
        <v>42</v>
      </c>
      <c r="B41" s="99">
        <v>25528747.100000001</v>
      </c>
      <c r="C41" s="43">
        <f t="shared" si="0"/>
        <v>25529000</v>
      </c>
      <c r="D41" s="44">
        <f>FisCap!B41</f>
        <v>0.75249455426212175</v>
      </c>
      <c r="E41" s="49">
        <f t="shared" si="1"/>
        <v>19210000</v>
      </c>
      <c r="G41" s="10">
        <f>'School coding'!S41+'School coding'!V41</f>
        <v>0</v>
      </c>
      <c r="H41" s="10">
        <f t="shared" si="2"/>
        <v>25528747.100000001</v>
      </c>
      <c r="I41" s="43">
        <f t="shared" si="3"/>
        <v>25529000</v>
      </c>
      <c r="J41" s="43">
        <f t="shared" si="4"/>
        <v>0</v>
      </c>
      <c r="K41" s="44">
        <f>FisCap!C41</f>
        <v>0.75248886265410986</v>
      </c>
      <c r="L41" s="49">
        <f t="shared" si="5"/>
        <v>19210000</v>
      </c>
      <c r="M41" s="46">
        <f t="shared" si="6"/>
        <v>0</v>
      </c>
    </row>
    <row r="42" spans="1:13" x14ac:dyDescent="0.25">
      <c r="A42" s="95" t="s">
        <v>43</v>
      </c>
      <c r="B42" s="99">
        <v>11622284.390000001</v>
      </c>
      <c r="C42" s="43">
        <f t="shared" si="0"/>
        <v>11622000</v>
      </c>
      <c r="D42" s="44">
        <f>FisCap!B42</f>
        <v>0.77503576724706624</v>
      </c>
      <c r="E42" s="49">
        <f t="shared" si="1"/>
        <v>9007000</v>
      </c>
      <c r="G42" s="10">
        <f>'School coding'!S42+'School coding'!V42</f>
        <v>0</v>
      </c>
      <c r="H42" s="10">
        <f t="shared" si="2"/>
        <v>11622284.390000001</v>
      </c>
      <c r="I42" s="43">
        <f t="shared" si="3"/>
        <v>11622000</v>
      </c>
      <c r="J42" s="43">
        <f t="shared" si="4"/>
        <v>0</v>
      </c>
      <c r="K42" s="44">
        <f>FisCap!C42</f>
        <v>0.7750305939943094</v>
      </c>
      <c r="L42" s="49">
        <f t="shared" si="5"/>
        <v>9007000</v>
      </c>
      <c r="M42" s="46">
        <f t="shared" si="6"/>
        <v>0</v>
      </c>
    </row>
    <row r="43" spans="1:13" x14ac:dyDescent="0.25">
      <c r="A43" s="95" t="s">
        <v>44</v>
      </c>
      <c r="B43" s="99">
        <v>8036528.8200000003</v>
      </c>
      <c r="C43" s="43">
        <f t="shared" si="0"/>
        <v>8037000</v>
      </c>
      <c r="D43" s="44">
        <f>FisCap!B43</f>
        <v>0.77503576724706624</v>
      </c>
      <c r="E43" s="49">
        <f t="shared" si="1"/>
        <v>6229000</v>
      </c>
      <c r="G43" s="10">
        <f>'School coding'!S43+'School coding'!V43</f>
        <v>0</v>
      </c>
      <c r="H43" s="10">
        <f t="shared" si="2"/>
        <v>8036528.8200000003</v>
      </c>
      <c r="I43" s="43">
        <f t="shared" si="3"/>
        <v>8037000</v>
      </c>
      <c r="J43" s="43">
        <f t="shared" si="4"/>
        <v>0</v>
      </c>
      <c r="K43" s="44">
        <f>FisCap!C43</f>
        <v>0.7750305939943094</v>
      </c>
      <c r="L43" s="49">
        <f t="shared" si="5"/>
        <v>6229000</v>
      </c>
      <c r="M43" s="46">
        <f t="shared" si="6"/>
        <v>0</v>
      </c>
    </row>
    <row r="44" spans="1:13" x14ac:dyDescent="0.25">
      <c r="A44" s="95" t="s">
        <v>25</v>
      </c>
      <c r="B44" s="99">
        <v>7564428.4800000004</v>
      </c>
      <c r="C44" s="43">
        <f t="shared" si="0"/>
        <v>7564000</v>
      </c>
      <c r="D44" s="44">
        <f>FisCap!B44</f>
        <v>0.82054381158932399</v>
      </c>
      <c r="E44" s="49">
        <f t="shared" si="1"/>
        <v>6207000</v>
      </c>
      <c r="G44" s="10">
        <f>'School coding'!S44+'School coding'!V44</f>
        <v>0</v>
      </c>
      <c r="H44" s="10">
        <f t="shared" si="2"/>
        <v>7564428.4800000004</v>
      </c>
      <c r="I44" s="43">
        <f t="shared" si="3"/>
        <v>7564000</v>
      </c>
      <c r="J44" s="43">
        <f t="shared" si="4"/>
        <v>0</v>
      </c>
      <c r="K44" s="44">
        <f>FisCap!C44</f>
        <v>0.82053968483455031</v>
      </c>
      <c r="L44" s="49">
        <f t="shared" si="5"/>
        <v>6207000</v>
      </c>
      <c r="M44" s="46">
        <f t="shared" si="6"/>
        <v>0</v>
      </c>
    </row>
    <row r="45" spans="1:13" x14ac:dyDescent="0.25">
      <c r="A45" s="96" t="s">
        <v>87</v>
      </c>
      <c r="B45" s="99">
        <v>1250914.24</v>
      </c>
      <c r="C45" s="43">
        <f t="shared" si="0"/>
        <v>1251000</v>
      </c>
      <c r="D45" s="44">
        <f>FisCap!B45</f>
        <v>0.73289452677454958</v>
      </c>
      <c r="E45" s="49">
        <f t="shared" si="1"/>
        <v>917000</v>
      </c>
      <c r="G45" s="10">
        <f>'School coding'!S45+'School coding'!V45</f>
        <v>0</v>
      </c>
      <c r="H45" s="10">
        <f t="shared" si="2"/>
        <v>1250914.24</v>
      </c>
      <c r="I45" s="43">
        <f t="shared" si="3"/>
        <v>1251000</v>
      </c>
      <c r="J45" s="43">
        <f t="shared" si="4"/>
        <v>0</v>
      </c>
      <c r="K45" s="44">
        <f>FisCap!C45</f>
        <v>0.73288838444646109</v>
      </c>
      <c r="L45" s="49">
        <f t="shared" si="5"/>
        <v>917000</v>
      </c>
      <c r="M45" s="46">
        <f t="shared" si="6"/>
        <v>0</v>
      </c>
    </row>
    <row r="46" spans="1:13" x14ac:dyDescent="0.25">
      <c r="A46" s="97" t="s">
        <v>45</v>
      </c>
      <c r="B46" s="99">
        <v>9998969.8699999992</v>
      </c>
      <c r="C46" s="43">
        <f t="shared" si="0"/>
        <v>9999000</v>
      </c>
      <c r="D46" s="44">
        <f>FisCap!B46</f>
        <v>0.59248774155735595</v>
      </c>
      <c r="E46" s="49">
        <f t="shared" si="1"/>
        <v>5924000</v>
      </c>
      <c r="G46" s="10">
        <f>'School coding'!S46+'School coding'!V46</f>
        <v>0</v>
      </c>
      <c r="H46" s="10">
        <f t="shared" si="2"/>
        <v>9998969.8699999992</v>
      </c>
      <c r="I46" s="43">
        <f t="shared" si="3"/>
        <v>9999000</v>
      </c>
      <c r="J46" s="43">
        <f t="shared" si="4"/>
        <v>0</v>
      </c>
      <c r="K46" s="44">
        <f>FisCap!C46</f>
        <v>0.59247837045027518</v>
      </c>
      <c r="L46" s="49">
        <f t="shared" si="5"/>
        <v>5924000</v>
      </c>
      <c r="M46" s="46">
        <f t="shared" si="6"/>
        <v>0</v>
      </c>
    </row>
    <row r="47" spans="1:13" x14ac:dyDescent="0.25">
      <c r="A47" s="97" t="s">
        <v>82</v>
      </c>
      <c r="B47" s="99">
        <v>4251183.91</v>
      </c>
      <c r="C47" s="43">
        <f t="shared" si="0"/>
        <v>4251000</v>
      </c>
      <c r="D47" s="44">
        <f>FisCap!B47</f>
        <v>0.80449111346515989</v>
      </c>
      <c r="E47" s="49">
        <f t="shared" si="1"/>
        <v>3420000</v>
      </c>
      <c r="G47" s="10">
        <f>'School coding'!S47+'School coding'!V47</f>
        <v>0</v>
      </c>
      <c r="H47" s="10">
        <f t="shared" si="2"/>
        <v>4251183.91</v>
      </c>
      <c r="I47" s="43">
        <f t="shared" si="3"/>
        <v>4251000</v>
      </c>
      <c r="J47" s="43">
        <f t="shared" si="4"/>
        <v>0</v>
      </c>
      <c r="K47" s="44">
        <f>FisCap!C47</f>
        <v>0.8044866175643054</v>
      </c>
      <c r="L47" s="49">
        <f t="shared" si="5"/>
        <v>3420000</v>
      </c>
      <c r="M47" s="46">
        <f t="shared" si="6"/>
        <v>0</v>
      </c>
    </row>
    <row r="48" spans="1:13" x14ac:dyDescent="0.25">
      <c r="A48" s="97" t="s">
        <v>46</v>
      </c>
      <c r="B48" s="99">
        <v>6516170.0599999996</v>
      </c>
      <c r="C48" s="43">
        <f t="shared" si="0"/>
        <v>6516000</v>
      </c>
      <c r="D48" s="44">
        <f>FisCap!B48</f>
        <v>0.78529496616581629</v>
      </c>
      <c r="E48" s="49">
        <f t="shared" si="1"/>
        <v>5117000</v>
      </c>
      <c r="G48" s="10">
        <f>'School coding'!S48+'School coding'!V48</f>
        <v>0</v>
      </c>
      <c r="H48" s="10">
        <f t="shared" si="2"/>
        <v>6516170.0599999996</v>
      </c>
      <c r="I48" s="43">
        <f t="shared" si="3"/>
        <v>6516000</v>
      </c>
      <c r="J48" s="43">
        <f t="shared" si="4"/>
        <v>0</v>
      </c>
      <c r="K48" s="44">
        <f>FisCap!C48</f>
        <v>0.78529002883246957</v>
      </c>
      <c r="L48" s="49">
        <f t="shared" si="5"/>
        <v>5117000</v>
      </c>
      <c r="M48" s="46">
        <f t="shared" si="6"/>
        <v>0</v>
      </c>
    </row>
    <row r="49" spans="1:13" x14ac:dyDescent="0.25">
      <c r="A49" s="97" t="s">
        <v>47</v>
      </c>
      <c r="B49" s="99">
        <v>16057642.550000001</v>
      </c>
      <c r="C49" s="43">
        <f t="shared" si="0"/>
        <v>16058000</v>
      </c>
      <c r="D49" s="44">
        <f>FisCap!B49</f>
        <v>0.73123766962294023</v>
      </c>
      <c r="E49" s="49">
        <f t="shared" si="1"/>
        <v>11742000</v>
      </c>
      <c r="G49" s="10">
        <f>'School coding'!S49+'School coding'!V49</f>
        <v>0</v>
      </c>
      <c r="H49" s="10">
        <f t="shared" si="2"/>
        <v>16057642.550000001</v>
      </c>
      <c r="I49" s="43">
        <f t="shared" si="3"/>
        <v>16058000</v>
      </c>
      <c r="J49" s="43">
        <f t="shared" si="4"/>
        <v>0</v>
      </c>
      <c r="K49" s="44">
        <f>FisCap!C49</f>
        <v>0.73123148919394687</v>
      </c>
      <c r="L49" s="49">
        <f t="shared" si="5"/>
        <v>11742000</v>
      </c>
      <c r="M49" s="46">
        <f t="shared" si="6"/>
        <v>0</v>
      </c>
    </row>
    <row r="50" spans="1:13" x14ac:dyDescent="0.25">
      <c r="A50" s="96" t="s">
        <v>143</v>
      </c>
      <c r="B50" s="99">
        <v>12893765.890000001</v>
      </c>
      <c r="C50" s="43">
        <f t="shared" si="0"/>
        <v>12894000</v>
      </c>
      <c r="D50" s="44">
        <f>FisCap!B50</f>
        <v>0.57546930887932435</v>
      </c>
      <c r="E50" s="49">
        <f t="shared" si="1"/>
        <v>7420000</v>
      </c>
      <c r="G50" s="10">
        <f>'School coding'!S50+'School coding'!V50</f>
        <v>0</v>
      </c>
      <c r="H50" s="10">
        <f t="shared" si="2"/>
        <v>12893765.890000001</v>
      </c>
      <c r="I50" s="43">
        <f t="shared" si="3"/>
        <v>12894000</v>
      </c>
      <c r="J50" s="43">
        <f t="shared" si="4"/>
        <v>0</v>
      </c>
      <c r="K50" s="44">
        <f>FisCap!C50</f>
        <v>0.57545954641823727</v>
      </c>
      <c r="L50" s="49">
        <f t="shared" si="5"/>
        <v>7420000</v>
      </c>
      <c r="M50" s="46">
        <f t="shared" si="6"/>
        <v>0</v>
      </c>
    </row>
    <row r="51" spans="1:13" x14ac:dyDescent="0.25">
      <c r="A51" s="97" t="s">
        <v>122</v>
      </c>
      <c r="B51" s="99">
        <v>18746028.440000001</v>
      </c>
      <c r="C51" s="43">
        <f t="shared" si="0"/>
        <v>18746000</v>
      </c>
      <c r="D51" s="44">
        <f>FisCap!B51</f>
        <v>0.73846870121966224</v>
      </c>
      <c r="E51" s="49">
        <f t="shared" si="1"/>
        <v>13843000</v>
      </c>
      <c r="G51" s="10">
        <f>'School coding'!S51+'School coding'!V51</f>
        <v>0</v>
      </c>
      <c r="H51" s="10">
        <f t="shared" si="2"/>
        <v>18746028.440000001</v>
      </c>
      <c r="I51" s="43">
        <f t="shared" si="3"/>
        <v>18746000</v>
      </c>
      <c r="J51" s="43">
        <f t="shared" si="4"/>
        <v>0</v>
      </c>
      <c r="K51" s="44">
        <f>FisCap!C51</f>
        <v>0.73847547688892901</v>
      </c>
      <c r="L51" s="49">
        <f t="shared" si="5"/>
        <v>13843000</v>
      </c>
      <c r="M51" s="46">
        <f t="shared" si="6"/>
        <v>0</v>
      </c>
    </row>
    <row r="52" spans="1:13" x14ac:dyDescent="0.25">
      <c r="A52" s="91" t="s">
        <v>52</v>
      </c>
      <c r="B52" s="99">
        <v>11690524.619999999</v>
      </c>
      <c r="C52" s="43">
        <f t="shared" si="0"/>
        <v>11691000</v>
      </c>
      <c r="D52" s="44">
        <f>FisCap!B52</f>
        <v>0.83679347231153978</v>
      </c>
      <c r="E52" s="49">
        <f t="shared" si="1"/>
        <v>9783000</v>
      </c>
      <c r="G52" s="10">
        <f>'School coding'!S52+'School coding'!V52</f>
        <v>0</v>
      </c>
      <c r="H52" s="10">
        <f t="shared" si="2"/>
        <v>11690524.619999999</v>
      </c>
      <c r="I52" s="43">
        <f t="shared" si="3"/>
        <v>11691000</v>
      </c>
      <c r="J52" s="43">
        <f t="shared" si="4"/>
        <v>0</v>
      </c>
      <c r="K52" s="44">
        <f>FisCap!C52</f>
        <v>0.83678971923217704</v>
      </c>
      <c r="L52" s="49">
        <f t="shared" si="5"/>
        <v>9783000</v>
      </c>
      <c r="M52" s="46">
        <f t="shared" si="6"/>
        <v>0</v>
      </c>
    </row>
    <row r="53" spans="1:13" x14ac:dyDescent="0.25">
      <c r="A53" s="91" t="s">
        <v>53</v>
      </c>
      <c r="B53" s="99">
        <v>11243223.41</v>
      </c>
      <c r="C53" s="43">
        <f t="shared" si="0"/>
        <v>11243000</v>
      </c>
      <c r="D53" s="44">
        <f>FisCap!B53</f>
        <v>0.73064489921345699</v>
      </c>
      <c r="E53" s="49">
        <f t="shared" si="1"/>
        <v>8215000</v>
      </c>
      <c r="G53" s="10">
        <f>'School coding'!S53+'School coding'!V53</f>
        <v>0</v>
      </c>
      <c r="H53" s="10">
        <f t="shared" si="2"/>
        <v>11243223.41</v>
      </c>
      <c r="I53" s="43">
        <f t="shared" si="3"/>
        <v>11243000</v>
      </c>
      <c r="J53" s="43">
        <f t="shared" si="4"/>
        <v>0</v>
      </c>
      <c r="K53" s="44">
        <f>FisCap!C53</f>
        <v>0.73063870515318041</v>
      </c>
      <c r="L53" s="49">
        <f t="shared" si="5"/>
        <v>8215000</v>
      </c>
      <c r="M53" s="46">
        <f t="shared" si="6"/>
        <v>0</v>
      </c>
    </row>
    <row r="54" spans="1:13" x14ac:dyDescent="0.25">
      <c r="A54" s="98" t="s">
        <v>54</v>
      </c>
      <c r="B54" s="99">
        <v>10705089.960000001</v>
      </c>
      <c r="C54" s="43">
        <f t="shared" si="0"/>
        <v>10705000</v>
      </c>
      <c r="D54" s="44">
        <f>FisCap!B54</f>
        <v>0.88618523287675866</v>
      </c>
      <c r="E54" s="49">
        <f t="shared" si="1"/>
        <v>9487000</v>
      </c>
      <c r="G54" s="10">
        <f>'School coding'!S54+'School coding'!V54</f>
        <v>0</v>
      </c>
      <c r="H54" s="10">
        <f t="shared" si="2"/>
        <v>10705089.960000001</v>
      </c>
      <c r="I54" s="43">
        <f t="shared" si="3"/>
        <v>10705000</v>
      </c>
      <c r="J54" s="43">
        <f t="shared" si="4"/>
        <v>0</v>
      </c>
      <c r="K54" s="44">
        <f>FisCap!C54</f>
        <v>0.8861826156048902</v>
      </c>
      <c r="L54" s="49">
        <f t="shared" si="5"/>
        <v>9487000</v>
      </c>
      <c r="M54" s="46">
        <f t="shared" si="6"/>
        <v>0</v>
      </c>
    </row>
    <row r="55" spans="1:13" x14ac:dyDescent="0.25">
      <c r="A55" s="98" t="s">
        <v>55</v>
      </c>
      <c r="B55" s="99">
        <v>19523078.52</v>
      </c>
      <c r="C55" s="43">
        <f t="shared" si="0"/>
        <v>19523000</v>
      </c>
      <c r="D55" s="44">
        <f>FisCap!B55</f>
        <v>0.75797624496663141</v>
      </c>
      <c r="E55" s="49">
        <f t="shared" si="1"/>
        <v>14798000</v>
      </c>
      <c r="G55" s="10">
        <f>'School coding'!S55+'School coding'!V55</f>
        <v>0</v>
      </c>
      <c r="H55" s="10">
        <f t="shared" si="2"/>
        <v>19523078.52</v>
      </c>
      <c r="I55" s="43">
        <f t="shared" si="3"/>
        <v>19523000</v>
      </c>
      <c r="J55" s="43">
        <f t="shared" si="4"/>
        <v>0</v>
      </c>
      <c r="K55" s="44">
        <f>FisCap!C55</f>
        <v>0.75797067941497609</v>
      </c>
      <c r="L55" s="49">
        <f t="shared" si="5"/>
        <v>14798000</v>
      </c>
      <c r="M55" s="46">
        <f t="shared" si="6"/>
        <v>0</v>
      </c>
    </row>
    <row r="56" spans="1:13" x14ac:dyDescent="0.25">
      <c r="A56" s="99" t="s">
        <v>56</v>
      </c>
      <c r="B56" s="99">
        <v>8901356.4700000007</v>
      </c>
      <c r="C56" s="43">
        <f t="shared" si="0"/>
        <v>8901000</v>
      </c>
      <c r="D56" s="44">
        <f>FisCap!B56</f>
        <v>0.75797624496663141</v>
      </c>
      <c r="E56" s="49">
        <f t="shared" si="1"/>
        <v>6747000</v>
      </c>
      <c r="G56" s="10">
        <f>'School coding'!S56+'School coding'!V56</f>
        <v>0</v>
      </c>
      <c r="H56" s="10">
        <f t="shared" si="2"/>
        <v>8901356.4700000007</v>
      </c>
      <c r="I56" s="43">
        <f t="shared" si="3"/>
        <v>8901000</v>
      </c>
      <c r="J56" s="43">
        <f t="shared" si="4"/>
        <v>0</v>
      </c>
      <c r="K56" s="44">
        <f>FisCap!C56</f>
        <v>0.75797067941497609</v>
      </c>
      <c r="L56" s="49">
        <f t="shared" si="5"/>
        <v>6747000</v>
      </c>
      <c r="M56" s="46">
        <f t="shared" si="6"/>
        <v>0</v>
      </c>
    </row>
    <row r="57" spans="1:13" x14ac:dyDescent="0.25">
      <c r="A57" s="98" t="s">
        <v>57</v>
      </c>
      <c r="B57" s="99">
        <v>6446210.1100000003</v>
      </c>
      <c r="C57" s="43">
        <f t="shared" si="0"/>
        <v>6446000</v>
      </c>
      <c r="D57" s="44">
        <f>FisCap!B57</f>
        <v>0.86856023309231012</v>
      </c>
      <c r="E57" s="49">
        <f t="shared" si="1"/>
        <v>5599000</v>
      </c>
      <c r="G57" s="10">
        <f>'School coding'!S57+'School coding'!V57</f>
        <v>0</v>
      </c>
      <c r="H57" s="10">
        <f t="shared" si="2"/>
        <v>6446210.1100000003</v>
      </c>
      <c r="I57" s="43">
        <f t="shared" si="3"/>
        <v>6446000</v>
      </c>
      <c r="J57" s="43">
        <f t="shared" si="4"/>
        <v>0</v>
      </c>
      <c r="K57" s="44">
        <f>FisCap!C57</f>
        <v>0.86855721051788481</v>
      </c>
      <c r="L57" s="49">
        <f t="shared" si="5"/>
        <v>5599000</v>
      </c>
      <c r="M57" s="46">
        <f t="shared" si="6"/>
        <v>0</v>
      </c>
    </row>
    <row r="58" spans="1:13" x14ac:dyDescent="0.25">
      <c r="A58" s="99" t="s">
        <v>58</v>
      </c>
      <c r="B58" s="99">
        <v>34769000.100000001</v>
      </c>
      <c r="C58" s="43">
        <f t="shared" si="0"/>
        <v>34769000</v>
      </c>
      <c r="D58" s="44">
        <f>FisCap!B58</f>
        <v>0.74861413430365897</v>
      </c>
      <c r="E58" s="49">
        <f t="shared" si="1"/>
        <v>26029000</v>
      </c>
      <c r="G58" s="10">
        <f>'School coding'!S58+'School coding'!V58</f>
        <v>0</v>
      </c>
      <c r="H58" s="10">
        <f t="shared" si="2"/>
        <v>34769000.100000001</v>
      </c>
      <c r="I58" s="43">
        <f t="shared" si="3"/>
        <v>34769000</v>
      </c>
      <c r="J58" s="43">
        <f t="shared" si="4"/>
        <v>0</v>
      </c>
      <c r="K58" s="44">
        <f>FisCap!C58</f>
        <v>0.74860835346193644</v>
      </c>
      <c r="L58" s="49">
        <f t="shared" si="5"/>
        <v>26028000</v>
      </c>
      <c r="M58" s="46">
        <f t="shared" si="6"/>
        <v>-1000</v>
      </c>
    </row>
    <row r="59" spans="1:13" x14ac:dyDescent="0.25">
      <c r="A59" s="98" t="s">
        <v>59</v>
      </c>
      <c r="B59" s="99">
        <v>137181127.28</v>
      </c>
      <c r="C59" s="43">
        <f t="shared" si="0"/>
        <v>137181000</v>
      </c>
      <c r="D59" s="44">
        <f>FisCap!B59</f>
        <v>0.58796779428439283</v>
      </c>
      <c r="E59" s="49">
        <f t="shared" si="1"/>
        <v>80658000</v>
      </c>
      <c r="G59" s="10">
        <f>'School coding'!S59+'School coding'!V59</f>
        <v>0</v>
      </c>
      <c r="H59" s="10">
        <f t="shared" si="2"/>
        <v>137181127.28</v>
      </c>
      <c r="I59" s="43">
        <f t="shared" si="3"/>
        <v>137181000</v>
      </c>
      <c r="J59" s="43">
        <f t="shared" si="4"/>
        <v>0</v>
      </c>
      <c r="K59" s="44">
        <f>FisCap!C59</f>
        <v>0.58795831923710162</v>
      </c>
      <c r="L59" s="49">
        <f t="shared" si="5"/>
        <v>80657000</v>
      </c>
      <c r="M59" s="46">
        <f t="shared" si="6"/>
        <v>-1000</v>
      </c>
    </row>
    <row r="60" spans="1:13" x14ac:dyDescent="0.25">
      <c r="A60" s="99" t="s">
        <v>60</v>
      </c>
      <c r="B60" s="99">
        <v>3260196.41</v>
      </c>
      <c r="C60" s="43">
        <f t="shared" si="0"/>
        <v>3260000</v>
      </c>
      <c r="D60" s="44">
        <f>FisCap!B60</f>
        <v>0.90329135324968102</v>
      </c>
      <c r="E60" s="49">
        <f t="shared" si="1"/>
        <v>2945000</v>
      </c>
      <c r="G60" s="10">
        <f>'School coding'!S60+'School coding'!V60</f>
        <v>0</v>
      </c>
      <c r="H60" s="10">
        <f t="shared" si="2"/>
        <v>3260196.41</v>
      </c>
      <c r="I60" s="43">
        <f t="shared" si="3"/>
        <v>3260000</v>
      </c>
      <c r="J60" s="43">
        <f t="shared" si="4"/>
        <v>0</v>
      </c>
      <c r="K60" s="44">
        <f>FisCap!C60</f>
        <v>0.90328912934827554</v>
      </c>
      <c r="L60" s="49">
        <f t="shared" si="5"/>
        <v>2945000</v>
      </c>
      <c r="M60" s="46">
        <f t="shared" si="6"/>
        <v>0</v>
      </c>
    </row>
    <row r="61" spans="1:13" x14ac:dyDescent="0.25">
      <c r="A61" s="91" t="s">
        <v>61</v>
      </c>
      <c r="B61" s="99">
        <v>10794617.369999999</v>
      </c>
      <c r="C61" s="43">
        <f t="shared" si="0"/>
        <v>10795000</v>
      </c>
      <c r="D61" s="44">
        <f>FisCap!B61</f>
        <v>0.83599719840544773</v>
      </c>
      <c r="E61" s="49">
        <f t="shared" si="1"/>
        <v>9025000</v>
      </c>
      <c r="G61" s="10">
        <f>'School coding'!S61+'School coding'!V61</f>
        <v>0</v>
      </c>
      <c r="H61" s="10">
        <f t="shared" si="2"/>
        <v>10794617.369999999</v>
      </c>
      <c r="I61" s="43">
        <f t="shared" si="3"/>
        <v>10795000</v>
      </c>
      <c r="J61" s="43">
        <f t="shared" si="4"/>
        <v>0</v>
      </c>
      <c r="K61" s="44">
        <f>FisCap!C61</f>
        <v>0.83599342701505774</v>
      </c>
      <c r="L61" s="49">
        <f t="shared" si="5"/>
        <v>9025000</v>
      </c>
      <c r="M61" s="46">
        <f t="shared" si="6"/>
        <v>0</v>
      </c>
    </row>
    <row r="62" spans="1:13" x14ac:dyDescent="0.25">
      <c r="A62" s="91" t="s">
        <v>62</v>
      </c>
      <c r="B62" s="99">
        <v>10368600.279999999</v>
      </c>
      <c r="C62" s="43">
        <f t="shared" si="0"/>
        <v>10369000</v>
      </c>
      <c r="D62" s="44">
        <f>FisCap!B62</f>
        <v>0.67023142548762049</v>
      </c>
      <c r="E62" s="49">
        <f t="shared" si="1"/>
        <v>6950000</v>
      </c>
      <c r="G62" s="10">
        <f>'School coding'!S62+'School coding'!V62</f>
        <v>0</v>
      </c>
      <c r="H62" s="10">
        <f t="shared" si="2"/>
        <v>10368600.279999999</v>
      </c>
      <c r="I62" s="43">
        <f t="shared" si="3"/>
        <v>10369000</v>
      </c>
      <c r="J62" s="43">
        <f t="shared" si="4"/>
        <v>0</v>
      </c>
      <c r="K62" s="44">
        <f>FisCap!C62</f>
        <v>0.67022384216574593</v>
      </c>
      <c r="L62" s="49">
        <f t="shared" si="5"/>
        <v>6950000</v>
      </c>
      <c r="M62" s="46">
        <f t="shared" si="6"/>
        <v>0</v>
      </c>
    </row>
    <row r="63" spans="1:13" x14ac:dyDescent="0.25">
      <c r="A63" s="91" t="s">
        <v>63</v>
      </c>
      <c r="B63" s="99">
        <v>19916408.32</v>
      </c>
      <c r="C63" s="43">
        <f t="shared" si="0"/>
        <v>19916000</v>
      </c>
      <c r="D63" s="44">
        <f>FisCap!B63</f>
        <v>0.79591018094544497</v>
      </c>
      <c r="E63" s="49">
        <f t="shared" si="1"/>
        <v>15851000</v>
      </c>
      <c r="G63" s="10">
        <f>'School coding'!S63+'School coding'!V63</f>
        <v>0</v>
      </c>
      <c r="H63" s="10">
        <f t="shared" si="2"/>
        <v>19916408.32</v>
      </c>
      <c r="I63" s="43">
        <f t="shared" si="3"/>
        <v>19916000</v>
      </c>
      <c r="J63" s="43">
        <f t="shared" si="4"/>
        <v>0</v>
      </c>
      <c r="K63" s="44">
        <f>FisCap!C63</f>
        <v>0.79590548771840985</v>
      </c>
      <c r="L63" s="49">
        <f t="shared" si="5"/>
        <v>15851000</v>
      </c>
      <c r="M63" s="46">
        <f t="shared" si="6"/>
        <v>0</v>
      </c>
    </row>
    <row r="64" spans="1:13" x14ac:dyDescent="0.25">
      <c r="A64" s="100" t="s">
        <v>65</v>
      </c>
      <c r="B64" s="99">
        <v>8976357.8599999994</v>
      </c>
      <c r="C64" s="43">
        <f t="shared" si="0"/>
        <v>8976000</v>
      </c>
      <c r="D64" s="44">
        <f>FisCap!B64</f>
        <v>0.80652098721382726</v>
      </c>
      <c r="E64" s="49">
        <f t="shared" si="1"/>
        <v>7239000</v>
      </c>
      <c r="G64" s="10">
        <f>'School coding'!S64+'School coding'!V64</f>
        <v>0</v>
      </c>
      <c r="H64" s="10">
        <f t="shared" si="2"/>
        <v>8976357.8599999994</v>
      </c>
      <c r="I64" s="43">
        <f t="shared" si="3"/>
        <v>8976000</v>
      </c>
      <c r="J64" s="43">
        <f t="shared" si="4"/>
        <v>0</v>
      </c>
      <c r="K64" s="44">
        <f>FisCap!C64</f>
        <v>0.80651653799172629</v>
      </c>
      <c r="L64" s="49">
        <f t="shared" si="5"/>
        <v>7239000</v>
      </c>
      <c r="M64" s="46">
        <f t="shared" si="6"/>
        <v>0</v>
      </c>
    </row>
    <row r="65" spans="1:13" x14ac:dyDescent="0.25">
      <c r="A65" s="100" t="s">
        <v>66</v>
      </c>
      <c r="B65" s="99">
        <v>11619641</v>
      </c>
      <c r="C65" s="43">
        <f t="shared" si="0"/>
        <v>11620000</v>
      </c>
      <c r="D65" s="44">
        <f>FisCap!B65</f>
        <v>0.82724736279030409</v>
      </c>
      <c r="E65" s="49">
        <f t="shared" si="1"/>
        <v>9613000</v>
      </c>
      <c r="G65" s="10">
        <f>'School coding'!S65+'School coding'!V65</f>
        <v>0</v>
      </c>
      <c r="H65" s="10">
        <f t="shared" si="2"/>
        <v>11619641</v>
      </c>
      <c r="I65" s="43">
        <f t="shared" si="3"/>
        <v>11620000</v>
      </c>
      <c r="J65" s="43">
        <f t="shared" si="4"/>
        <v>0</v>
      </c>
      <c r="K65" s="44">
        <f>FisCap!C65</f>
        <v>0.82724339018965654</v>
      </c>
      <c r="L65" s="49">
        <f t="shared" si="5"/>
        <v>9613000</v>
      </c>
      <c r="M65" s="46">
        <f t="shared" si="6"/>
        <v>0</v>
      </c>
    </row>
    <row r="66" spans="1:13" x14ac:dyDescent="0.25">
      <c r="A66" s="100" t="s">
        <v>68</v>
      </c>
      <c r="B66" s="99">
        <v>9054852.1699999999</v>
      </c>
      <c r="C66" s="43">
        <f t="shared" si="0"/>
        <v>9055000</v>
      </c>
      <c r="D66" s="44">
        <f>FisCap!B66</f>
        <v>0.75371685679575595</v>
      </c>
      <c r="E66" s="49">
        <f t="shared" si="1"/>
        <v>6825000</v>
      </c>
      <c r="G66" s="10">
        <f>'School coding'!S66+'School coding'!V66</f>
        <v>0</v>
      </c>
      <c r="H66" s="10">
        <f t="shared" si="2"/>
        <v>9054852.1699999999</v>
      </c>
      <c r="I66" s="43">
        <f t="shared" si="3"/>
        <v>9055000</v>
      </c>
      <c r="J66" s="43">
        <f t="shared" si="4"/>
        <v>0</v>
      </c>
      <c r="K66" s="44">
        <f>FisCap!C66</f>
        <v>0.75371119329567871</v>
      </c>
      <c r="L66" s="49">
        <f t="shared" si="5"/>
        <v>6825000</v>
      </c>
      <c r="M66" s="46">
        <f t="shared" si="6"/>
        <v>0</v>
      </c>
    </row>
    <row r="67" spans="1:13" x14ac:dyDescent="0.25">
      <c r="A67" s="101" t="s">
        <v>70</v>
      </c>
      <c r="B67" s="99">
        <v>10492397.26</v>
      </c>
      <c r="C67" s="43">
        <f t="shared" si="0"/>
        <v>10492000</v>
      </c>
      <c r="D67" s="44">
        <f>FisCap!B67</f>
        <v>0.86351042035938674</v>
      </c>
      <c r="E67" s="49">
        <f t="shared" si="1"/>
        <v>9060000</v>
      </c>
      <c r="G67" s="10">
        <f>'School coding'!S67+'School coding'!V67</f>
        <v>0</v>
      </c>
      <c r="H67" s="10">
        <f t="shared" si="2"/>
        <v>10492397.26</v>
      </c>
      <c r="I67" s="43">
        <f t="shared" si="3"/>
        <v>10492000</v>
      </c>
      <c r="J67" s="43">
        <f t="shared" si="4"/>
        <v>0</v>
      </c>
      <c r="K67" s="44">
        <f>FisCap!C67</f>
        <v>0.86350728166002322</v>
      </c>
      <c r="L67" s="49">
        <f t="shared" si="5"/>
        <v>9060000</v>
      </c>
      <c r="M67" s="46">
        <f t="shared" si="6"/>
        <v>0</v>
      </c>
    </row>
    <row r="68" spans="1:13" ht="29.25" x14ac:dyDescent="0.25">
      <c r="A68" s="102" t="s">
        <v>19</v>
      </c>
      <c r="B68" s="99">
        <v>2054328.98</v>
      </c>
      <c r="C68" s="43">
        <f t="shared" si="0"/>
        <v>2054000</v>
      </c>
      <c r="D68" s="44">
        <f>FisCap!B68</f>
        <v>0.85282888219801178</v>
      </c>
      <c r="E68" s="49">
        <f t="shared" si="1"/>
        <v>1752000</v>
      </c>
      <c r="G68" s="10">
        <f>'School coding'!S68+'School coding'!V68</f>
        <v>0</v>
      </c>
      <c r="H68" s="10">
        <f t="shared" si="2"/>
        <v>2054328.98</v>
      </c>
      <c r="I68" s="43">
        <f t="shared" si="3"/>
        <v>2054000</v>
      </c>
      <c r="J68" s="43">
        <f t="shared" si="4"/>
        <v>0</v>
      </c>
      <c r="K68" s="44">
        <f>FisCap!C68</f>
        <v>0.85282549786717132</v>
      </c>
      <c r="L68" s="49">
        <f t="shared" si="5"/>
        <v>1752000</v>
      </c>
      <c r="M68" s="46">
        <f t="shared" si="6"/>
        <v>0</v>
      </c>
    </row>
    <row r="69" spans="1:13" x14ac:dyDescent="0.25">
      <c r="A69" s="91" t="s">
        <v>71</v>
      </c>
      <c r="B69" s="99">
        <v>4259490.2300000004</v>
      </c>
      <c r="C69" s="43">
        <f t="shared" si="0"/>
        <v>4259000</v>
      </c>
      <c r="D69" s="44">
        <f>FisCap!B69</f>
        <v>0.87612358615773578</v>
      </c>
      <c r="E69" s="49">
        <f t="shared" si="1"/>
        <v>3731000</v>
      </c>
      <c r="G69" s="10">
        <f>'School coding'!S69+'School coding'!V69</f>
        <v>0</v>
      </c>
      <c r="H69" s="10">
        <f t="shared" si="2"/>
        <v>4259490.2300000004</v>
      </c>
      <c r="I69" s="43">
        <f t="shared" si="3"/>
        <v>4259000</v>
      </c>
      <c r="J69" s="43">
        <f t="shared" si="4"/>
        <v>0</v>
      </c>
      <c r="K69" s="44">
        <f>FisCap!C69</f>
        <v>0.87612073750934583</v>
      </c>
      <c r="L69" s="49">
        <f t="shared" si="5"/>
        <v>3731000</v>
      </c>
      <c r="M69" s="46">
        <f t="shared" si="6"/>
        <v>0</v>
      </c>
    </row>
    <row r="70" spans="1:13" x14ac:dyDescent="0.25">
      <c r="A70" s="97" t="s">
        <v>48</v>
      </c>
      <c r="B70" s="99">
        <v>3422122.71</v>
      </c>
      <c r="C70" s="43">
        <f t="shared" si="0"/>
        <v>3422000</v>
      </c>
      <c r="D70" s="44">
        <f>FisCap!B70</f>
        <v>0.83679347231153978</v>
      </c>
      <c r="E70" s="49">
        <f t="shared" si="1"/>
        <v>2864000</v>
      </c>
      <c r="G70" s="10">
        <f>'School coding'!S70+'School coding'!V70</f>
        <v>0</v>
      </c>
      <c r="H70" s="10">
        <f t="shared" si="2"/>
        <v>3422122.71</v>
      </c>
      <c r="I70" s="43">
        <f t="shared" si="3"/>
        <v>3422000</v>
      </c>
      <c r="J70" s="43">
        <f t="shared" si="4"/>
        <v>0</v>
      </c>
      <c r="K70" s="44">
        <f>FisCap!C70</f>
        <v>0.83678971923217704</v>
      </c>
      <c r="L70" s="49">
        <f t="shared" si="5"/>
        <v>2863000</v>
      </c>
      <c r="M70" s="46">
        <f t="shared" si="6"/>
        <v>-1000</v>
      </c>
    </row>
    <row r="71" spans="1:13" x14ac:dyDescent="0.25">
      <c r="A71" s="100" t="s">
        <v>72</v>
      </c>
      <c r="B71" s="99">
        <v>8901811.8800000008</v>
      </c>
      <c r="C71" s="43">
        <f t="shared" si="0"/>
        <v>8902000</v>
      </c>
      <c r="D71" s="44">
        <f>FisCap!B71</f>
        <v>0.73325090530660653</v>
      </c>
      <c r="E71" s="49">
        <f t="shared" si="1"/>
        <v>6527000</v>
      </c>
      <c r="G71" s="10">
        <f>'School coding'!S71+'School coding'!V71</f>
        <v>0</v>
      </c>
      <c r="H71" s="10">
        <f t="shared" si="2"/>
        <v>8901811.8800000008</v>
      </c>
      <c r="I71" s="43">
        <f t="shared" si="3"/>
        <v>8902000</v>
      </c>
      <c r="J71" s="43">
        <f t="shared" si="4"/>
        <v>0</v>
      </c>
      <c r="K71" s="44">
        <f>FisCap!C71</f>
        <v>0.73324477117375952</v>
      </c>
      <c r="L71" s="49">
        <f t="shared" si="5"/>
        <v>6527000</v>
      </c>
      <c r="M71" s="46">
        <f t="shared" si="6"/>
        <v>0</v>
      </c>
    </row>
    <row r="72" spans="1:13" x14ac:dyDescent="0.25">
      <c r="A72" s="91" t="s">
        <v>20</v>
      </c>
      <c r="B72" s="99">
        <v>3848108.44</v>
      </c>
      <c r="C72" s="43">
        <f t="shared" ref="C72:C135" si="7">ROUND(B72,-3)</f>
        <v>3848000</v>
      </c>
      <c r="D72" s="44">
        <f>FisCap!B72</f>
        <v>0.85282888219801178</v>
      </c>
      <c r="E72" s="49">
        <f t="shared" ref="E72:E135" si="8">ROUND(C72*D72,-3)</f>
        <v>3282000</v>
      </c>
      <c r="G72" s="10">
        <f>'School coding'!S72+'School coding'!V72</f>
        <v>0</v>
      </c>
      <c r="H72" s="10">
        <f t="shared" ref="H72:H135" si="9">B72+G72</f>
        <v>3848108.44</v>
      </c>
      <c r="I72" s="43">
        <f t="shared" ref="I72:I135" si="10">ROUND(H72,-3)</f>
        <v>3848000</v>
      </c>
      <c r="J72" s="43">
        <f t="shared" ref="J72:J135" si="11">I72-C72</f>
        <v>0</v>
      </c>
      <c r="K72" s="44">
        <f>FisCap!C72</f>
        <v>0.85282549786717132</v>
      </c>
      <c r="L72" s="49">
        <f t="shared" ref="L72:L135" si="12">ROUND(I72*K72,-3)</f>
        <v>3282000</v>
      </c>
      <c r="M72" s="46">
        <f t="shared" ref="M72:M135" si="13">L72-E72</f>
        <v>0</v>
      </c>
    </row>
    <row r="73" spans="1:13" x14ac:dyDescent="0.25">
      <c r="A73" s="97" t="s">
        <v>73</v>
      </c>
      <c r="B73" s="99">
        <v>4709561.1500000004</v>
      </c>
      <c r="C73" s="43">
        <f t="shared" si="7"/>
        <v>4710000</v>
      </c>
      <c r="D73" s="44">
        <f>FisCap!B73</f>
        <v>0.87243741551702714</v>
      </c>
      <c r="E73" s="49">
        <f t="shared" si="8"/>
        <v>4109000</v>
      </c>
      <c r="G73" s="10">
        <f>'School coding'!S73+'School coding'!V73</f>
        <v>0</v>
      </c>
      <c r="H73" s="10">
        <f t="shared" si="9"/>
        <v>4709561.1500000004</v>
      </c>
      <c r="I73" s="43">
        <f t="shared" si="10"/>
        <v>4710000</v>
      </c>
      <c r="J73" s="43">
        <f t="shared" si="11"/>
        <v>0</v>
      </c>
      <c r="K73" s="44">
        <f>FisCap!C73</f>
        <v>0.87243448210186259</v>
      </c>
      <c r="L73" s="49">
        <f t="shared" si="12"/>
        <v>4109000</v>
      </c>
      <c r="M73" s="46">
        <f t="shared" si="13"/>
        <v>0</v>
      </c>
    </row>
    <row r="74" spans="1:13" x14ac:dyDescent="0.25">
      <c r="A74" s="100" t="s">
        <v>74</v>
      </c>
      <c r="B74" s="99">
        <v>21441536.129999999</v>
      </c>
      <c r="C74" s="43">
        <f t="shared" si="7"/>
        <v>21442000</v>
      </c>
      <c r="D74" s="44">
        <f>FisCap!B74</f>
        <v>0.761272672906534</v>
      </c>
      <c r="E74" s="49">
        <f t="shared" si="8"/>
        <v>16323000</v>
      </c>
      <c r="G74" s="10">
        <f>'School coding'!S74+'School coding'!V74</f>
        <v>0</v>
      </c>
      <c r="H74" s="10">
        <f t="shared" si="9"/>
        <v>21441536.129999999</v>
      </c>
      <c r="I74" s="43">
        <f t="shared" si="10"/>
        <v>21442000</v>
      </c>
      <c r="J74" s="43">
        <f t="shared" si="11"/>
        <v>0</v>
      </c>
      <c r="K74" s="44">
        <f>FisCap!C74</f>
        <v>0.76126718315917319</v>
      </c>
      <c r="L74" s="49">
        <f t="shared" si="12"/>
        <v>16323000</v>
      </c>
      <c r="M74" s="46">
        <f t="shared" si="13"/>
        <v>0</v>
      </c>
    </row>
    <row r="75" spans="1:13" x14ac:dyDescent="0.25">
      <c r="A75" s="91" t="s">
        <v>138</v>
      </c>
      <c r="B75" s="99">
        <v>24167579.93</v>
      </c>
      <c r="C75" s="43">
        <f t="shared" si="7"/>
        <v>24168000</v>
      </c>
      <c r="D75" s="44">
        <f>FisCap!B75</f>
        <v>0.6396327526757295</v>
      </c>
      <c r="E75" s="49">
        <f t="shared" si="8"/>
        <v>15459000</v>
      </c>
      <c r="G75" s="10">
        <f>'School coding'!S75+'School coding'!V75</f>
        <v>0</v>
      </c>
      <c r="H75" s="10">
        <f t="shared" si="9"/>
        <v>24167579.93</v>
      </c>
      <c r="I75" s="43">
        <f t="shared" si="10"/>
        <v>24168000</v>
      </c>
      <c r="J75" s="43">
        <f t="shared" si="11"/>
        <v>0</v>
      </c>
      <c r="K75" s="44">
        <f>FisCap!C75</f>
        <v>0.63962446571013987</v>
      </c>
      <c r="L75" s="49">
        <f t="shared" si="12"/>
        <v>15458000</v>
      </c>
      <c r="M75" s="46">
        <f t="shared" si="13"/>
        <v>-1000</v>
      </c>
    </row>
    <row r="76" spans="1:13" x14ac:dyDescent="0.25">
      <c r="A76" s="97" t="s">
        <v>75</v>
      </c>
      <c r="B76" s="99">
        <v>6298002.5899999999</v>
      </c>
      <c r="C76" s="43">
        <f t="shared" si="7"/>
        <v>6298000</v>
      </c>
      <c r="D76" s="44">
        <f>FisCap!B76</f>
        <v>0.80660558960306772</v>
      </c>
      <c r="E76" s="49">
        <f t="shared" si="8"/>
        <v>5080000</v>
      </c>
      <c r="G76" s="10">
        <f>'School coding'!S76+'School coding'!V76</f>
        <v>0</v>
      </c>
      <c r="H76" s="10">
        <f t="shared" si="9"/>
        <v>6298002.5899999999</v>
      </c>
      <c r="I76" s="43">
        <f t="shared" si="10"/>
        <v>6298000</v>
      </c>
      <c r="J76" s="43">
        <f t="shared" si="11"/>
        <v>0</v>
      </c>
      <c r="K76" s="44">
        <f>FisCap!C76</f>
        <v>0.80660114232647395</v>
      </c>
      <c r="L76" s="49">
        <f t="shared" si="12"/>
        <v>5080000</v>
      </c>
      <c r="M76" s="46">
        <f t="shared" si="13"/>
        <v>0</v>
      </c>
    </row>
    <row r="77" spans="1:13" x14ac:dyDescent="0.25">
      <c r="A77" s="91" t="s">
        <v>129</v>
      </c>
      <c r="B77" s="99">
        <v>22323248.059999999</v>
      </c>
      <c r="C77" s="43">
        <f t="shared" si="7"/>
        <v>22323000</v>
      </c>
      <c r="D77" s="44">
        <f>FisCap!B77</f>
        <v>0.6453962503891616</v>
      </c>
      <c r="E77" s="49">
        <f t="shared" si="8"/>
        <v>14407000</v>
      </c>
      <c r="G77" s="10">
        <f>'School coding'!S77+'School coding'!V77</f>
        <v>0</v>
      </c>
      <c r="H77" s="10">
        <f t="shared" si="9"/>
        <v>22323248.059999999</v>
      </c>
      <c r="I77" s="43">
        <f t="shared" si="10"/>
        <v>22323000</v>
      </c>
      <c r="J77" s="43">
        <f t="shared" si="11"/>
        <v>0</v>
      </c>
      <c r="K77" s="44">
        <f>FisCap!C77</f>
        <v>0.64538809596033153</v>
      </c>
      <c r="L77" s="49">
        <f t="shared" si="12"/>
        <v>14407000</v>
      </c>
      <c r="M77" s="46">
        <f t="shared" si="13"/>
        <v>0</v>
      </c>
    </row>
    <row r="78" spans="1:13" x14ac:dyDescent="0.25">
      <c r="A78" s="91" t="s">
        <v>76</v>
      </c>
      <c r="B78" s="99">
        <v>184340169.58000001</v>
      </c>
      <c r="C78" s="43">
        <f t="shared" si="7"/>
        <v>184340000</v>
      </c>
      <c r="D78" s="44">
        <f>FisCap!B78</f>
        <v>0.59348114747230563</v>
      </c>
      <c r="E78" s="49">
        <f t="shared" si="8"/>
        <v>109402000</v>
      </c>
      <c r="G78" s="10">
        <f>'School coding'!S78+'School coding'!V78</f>
        <v>23608.476500000001</v>
      </c>
      <c r="H78" s="10">
        <f t="shared" si="9"/>
        <v>184363778.05650002</v>
      </c>
      <c r="I78" s="43">
        <f t="shared" si="10"/>
        <v>184364000</v>
      </c>
      <c r="J78" s="43">
        <f t="shared" si="11"/>
        <v>24000</v>
      </c>
      <c r="K78" s="44">
        <f>FisCap!C78</f>
        <v>0.59352484567258013</v>
      </c>
      <c r="L78" s="49">
        <f t="shared" si="12"/>
        <v>109425000</v>
      </c>
      <c r="M78" s="46">
        <f t="shared" si="13"/>
        <v>23000</v>
      </c>
    </row>
    <row r="79" spans="1:13" x14ac:dyDescent="0.25">
      <c r="A79" s="97" t="s">
        <v>77</v>
      </c>
      <c r="B79" s="99">
        <v>2533927.7400000002</v>
      </c>
      <c r="C79" s="43">
        <f t="shared" si="7"/>
        <v>2534000</v>
      </c>
      <c r="D79" s="44">
        <f>FisCap!B79</f>
        <v>0.84754862988910173</v>
      </c>
      <c r="E79" s="49">
        <f t="shared" si="8"/>
        <v>2148000</v>
      </c>
      <c r="G79" s="10">
        <f>'School coding'!S79+'School coding'!V79</f>
        <v>0</v>
      </c>
      <c r="H79" s="10">
        <f t="shared" si="9"/>
        <v>2533927.7400000002</v>
      </c>
      <c r="I79" s="43">
        <f t="shared" si="10"/>
        <v>2534000</v>
      </c>
      <c r="J79" s="43">
        <f t="shared" si="11"/>
        <v>0</v>
      </c>
      <c r="K79" s="44">
        <f>FisCap!C79</f>
        <v>0.84754512413415983</v>
      </c>
      <c r="L79" s="49">
        <f t="shared" si="12"/>
        <v>2148000</v>
      </c>
      <c r="M79" s="46">
        <f t="shared" si="13"/>
        <v>0</v>
      </c>
    </row>
    <row r="80" spans="1:13" x14ac:dyDescent="0.25">
      <c r="A80" s="91" t="s">
        <v>123</v>
      </c>
      <c r="B80" s="99">
        <v>5540579.8799999999</v>
      </c>
      <c r="C80" s="43">
        <f t="shared" si="7"/>
        <v>5541000</v>
      </c>
      <c r="D80" s="44">
        <f>FisCap!B80</f>
        <v>0.73846870121966224</v>
      </c>
      <c r="E80" s="49">
        <f t="shared" si="8"/>
        <v>4092000</v>
      </c>
      <c r="G80" s="10">
        <f>'School coding'!S80+'School coding'!V80</f>
        <v>0</v>
      </c>
      <c r="H80" s="10">
        <f t="shared" si="9"/>
        <v>5540579.8799999999</v>
      </c>
      <c r="I80" s="43">
        <f t="shared" si="10"/>
        <v>5541000</v>
      </c>
      <c r="J80" s="43">
        <f t="shared" si="11"/>
        <v>0</v>
      </c>
      <c r="K80" s="44">
        <f>FisCap!C80</f>
        <v>0.73847547688892901</v>
      </c>
      <c r="L80" s="49">
        <f t="shared" si="12"/>
        <v>4092000</v>
      </c>
      <c r="M80" s="46">
        <f t="shared" si="13"/>
        <v>0</v>
      </c>
    </row>
    <row r="81" spans="1:13" x14ac:dyDescent="0.25">
      <c r="A81" s="100" t="s">
        <v>78</v>
      </c>
      <c r="B81" s="99">
        <v>12549433.029999999</v>
      </c>
      <c r="C81" s="43">
        <f t="shared" si="7"/>
        <v>12549000</v>
      </c>
      <c r="D81" s="44">
        <f>FisCap!B81</f>
        <v>0.85899938113217023</v>
      </c>
      <c r="E81" s="49">
        <f t="shared" si="8"/>
        <v>10780000</v>
      </c>
      <c r="G81" s="10">
        <f>'School coding'!S81+'School coding'!V81</f>
        <v>0</v>
      </c>
      <c r="H81" s="10">
        <f t="shared" si="9"/>
        <v>12549433.029999999</v>
      </c>
      <c r="I81" s="43">
        <f t="shared" si="10"/>
        <v>12549000</v>
      </c>
      <c r="J81" s="43">
        <f t="shared" si="11"/>
        <v>0</v>
      </c>
      <c r="K81" s="44">
        <f>FisCap!C81</f>
        <v>0.85899613869744473</v>
      </c>
      <c r="L81" s="49">
        <f t="shared" si="12"/>
        <v>10780000</v>
      </c>
      <c r="M81" s="46">
        <f t="shared" si="13"/>
        <v>0</v>
      </c>
    </row>
    <row r="82" spans="1:13" x14ac:dyDescent="0.25">
      <c r="A82" s="97" t="s">
        <v>79</v>
      </c>
      <c r="B82" s="99">
        <v>20140936.170000002</v>
      </c>
      <c r="C82" s="43">
        <f t="shared" si="7"/>
        <v>20141000</v>
      </c>
      <c r="D82" s="44">
        <f>FisCap!B82</f>
        <v>0.82006297689716323</v>
      </c>
      <c r="E82" s="49">
        <f t="shared" si="8"/>
        <v>16517000</v>
      </c>
      <c r="G82" s="10">
        <f>'School coding'!S82+'School coding'!V82</f>
        <v>0</v>
      </c>
      <c r="H82" s="10">
        <f t="shared" si="9"/>
        <v>20140936.170000002</v>
      </c>
      <c r="I82" s="43">
        <f t="shared" si="10"/>
        <v>20141000</v>
      </c>
      <c r="J82" s="43">
        <f t="shared" si="11"/>
        <v>0</v>
      </c>
      <c r="K82" s="44">
        <f>FisCap!C82</f>
        <v>0.82005883908516775</v>
      </c>
      <c r="L82" s="49">
        <f t="shared" si="12"/>
        <v>16517000</v>
      </c>
      <c r="M82" s="46">
        <f t="shared" si="13"/>
        <v>0</v>
      </c>
    </row>
    <row r="83" spans="1:13" x14ac:dyDescent="0.25">
      <c r="A83" s="91" t="s">
        <v>145</v>
      </c>
      <c r="B83" s="99">
        <v>11509236.130000001</v>
      </c>
      <c r="C83" s="43">
        <f t="shared" si="7"/>
        <v>11509000</v>
      </c>
      <c r="D83" s="44">
        <f>FisCap!B83</f>
        <v>0.70254352376854179</v>
      </c>
      <c r="E83" s="49">
        <f t="shared" si="8"/>
        <v>8086000</v>
      </c>
      <c r="G83" s="10">
        <f>'School coding'!S83+'School coding'!V83</f>
        <v>0</v>
      </c>
      <c r="H83" s="10">
        <f t="shared" si="9"/>
        <v>11509236.130000001</v>
      </c>
      <c r="I83" s="43">
        <f t="shared" si="10"/>
        <v>11509000</v>
      </c>
      <c r="J83" s="43">
        <f t="shared" si="11"/>
        <v>0</v>
      </c>
      <c r="K83" s="44">
        <f>FisCap!C83</f>
        <v>0.70253668349212584</v>
      </c>
      <c r="L83" s="49">
        <f t="shared" si="12"/>
        <v>8085000</v>
      </c>
      <c r="M83" s="46">
        <f t="shared" si="13"/>
        <v>-1000</v>
      </c>
    </row>
    <row r="84" spans="1:13" x14ac:dyDescent="0.25">
      <c r="A84" s="97" t="s">
        <v>84</v>
      </c>
      <c r="B84" s="99">
        <v>7460227.9699999997</v>
      </c>
      <c r="C84" s="43">
        <f t="shared" si="7"/>
        <v>7460000</v>
      </c>
      <c r="D84" s="44">
        <f>FisCap!B84</f>
        <v>0.67209126765749372</v>
      </c>
      <c r="E84" s="49">
        <f t="shared" si="8"/>
        <v>5014000</v>
      </c>
      <c r="G84" s="10">
        <f>'School coding'!S84+'School coding'!V84</f>
        <v>0</v>
      </c>
      <c r="H84" s="10">
        <f t="shared" si="9"/>
        <v>7460227.9699999997</v>
      </c>
      <c r="I84" s="43">
        <f t="shared" si="10"/>
        <v>7460000</v>
      </c>
      <c r="J84" s="43">
        <f t="shared" si="11"/>
        <v>0</v>
      </c>
      <c r="K84" s="44">
        <f>FisCap!C84</f>
        <v>0.67208372710434516</v>
      </c>
      <c r="L84" s="49">
        <f t="shared" si="12"/>
        <v>5014000</v>
      </c>
      <c r="M84" s="46">
        <f t="shared" si="13"/>
        <v>0</v>
      </c>
    </row>
    <row r="85" spans="1:13" x14ac:dyDescent="0.25">
      <c r="A85" s="97" t="s">
        <v>80</v>
      </c>
      <c r="B85" s="99">
        <v>5001414.1100000003</v>
      </c>
      <c r="C85" s="43">
        <f t="shared" si="7"/>
        <v>5001000</v>
      </c>
      <c r="D85" s="44">
        <f>FisCap!B85</f>
        <v>0.80702494480684406</v>
      </c>
      <c r="E85" s="49">
        <f t="shared" si="8"/>
        <v>4036000</v>
      </c>
      <c r="G85" s="10">
        <f>'School coding'!S85+'School coding'!V85</f>
        <v>0</v>
      </c>
      <c r="H85" s="10">
        <f t="shared" si="9"/>
        <v>5001414.1100000003</v>
      </c>
      <c r="I85" s="43">
        <f t="shared" si="10"/>
        <v>5001000</v>
      </c>
      <c r="J85" s="43">
        <f t="shared" si="11"/>
        <v>0</v>
      </c>
      <c r="K85" s="44">
        <f>FisCap!C85</f>
        <v>0.80702050717369644</v>
      </c>
      <c r="L85" s="49">
        <f t="shared" si="12"/>
        <v>4036000</v>
      </c>
      <c r="M85" s="46">
        <f t="shared" si="13"/>
        <v>0</v>
      </c>
    </row>
    <row r="86" spans="1:13" x14ac:dyDescent="0.25">
      <c r="A86" s="97" t="s">
        <v>67</v>
      </c>
      <c r="B86" s="99">
        <v>2579729.16</v>
      </c>
      <c r="C86" s="43">
        <f t="shared" si="7"/>
        <v>2580000</v>
      </c>
      <c r="D86" s="44">
        <f>FisCap!B86</f>
        <v>0.82724736279030409</v>
      </c>
      <c r="E86" s="49">
        <f t="shared" si="8"/>
        <v>2134000</v>
      </c>
      <c r="G86" s="10">
        <f>'School coding'!S86+'School coding'!V86</f>
        <v>0</v>
      </c>
      <c r="H86" s="10">
        <f t="shared" si="9"/>
        <v>2579729.16</v>
      </c>
      <c r="I86" s="43">
        <f t="shared" si="10"/>
        <v>2580000</v>
      </c>
      <c r="J86" s="43">
        <f t="shared" si="11"/>
        <v>0</v>
      </c>
      <c r="K86" s="44">
        <f>FisCap!C86</f>
        <v>0.82724339018965654</v>
      </c>
      <c r="L86" s="49">
        <f t="shared" si="12"/>
        <v>2134000</v>
      </c>
      <c r="M86" s="46">
        <f t="shared" si="13"/>
        <v>0</v>
      </c>
    </row>
    <row r="87" spans="1:13" x14ac:dyDescent="0.25">
      <c r="A87" s="97" t="s">
        <v>81</v>
      </c>
      <c r="B87" s="99">
        <v>11420765.93</v>
      </c>
      <c r="C87" s="43">
        <f t="shared" si="7"/>
        <v>11421000</v>
      </c>
      <c r="D87" s="44">
        <f>FisCap!B87</f>
        <v>0.80449111346515989</v>
      </c>
      <c r="E87" s="49">
        <f t="shared" si="8"/>
        <v>9188000</v>
      </c>
      <c r="G87" s="10">
        <f>'School coding'!S87+'School coding'!V87</f>
        <v>0</v>
      </c>
      <c r="H87" s="10">
        <f t="shared" si="9"/>
        <v>11420765.93</v>
      </c>
      <c r="I87" s="43">
        <f t="shared" si="10"/>
        <v>11421000</v>
      </c>
      <c r="J87" s="43">
        <f t="shared" si="11"/>
        <v>0</v>
      </c>
      <c r="K87" s="44">
        <f>FisCap!C87</f>
        <v>0.8044866175643054</v>
      </c>
      <c r="L87" s="49">
        <f t="shared" si="12"/>
        <v>9188000</v>
      </c>
      <c r="M87" s="46">
        <f t="shared" si="13"/>
        <v>0</v>
      </c>
    </row>
    <row r="88" spans="1:13" x14ac:dyDescent="0.25">
      <c r="A88" s="97" t="s">
        <v>83</v>
      </c>
      <c r="B88" s="99">
        <v>14681867.43</v>
      </c>
      <c r="C88" s="43">
        <f t="shared" si="7"/>
        <v>14682000</v>
      </c>
      <c r="D88" s="44">
        <f>FisCap!B88</f>
        <v>0.67209126765749372</v>
      </c>
      <c r="E88" s="49">
        <f t="shared" si="8"/>
        <v>9868000</v>
      </c>
      <c r="G88" s="10">
        <f>'School coding'!S88+'School coding'!V88</f>
        <v>0</v>
      </c>
      <c r="H88" s="10">
        <f t="shared" si="9"/>
        <v>14681867.43</v>
      </c>
      <c r="I88" s="43">
        <f t="shared" si="10"/>
        <v>14682000</v>
      </c>
      <c r="J88" s="43">
        <f t="shared" si="11"/>
        <v>0</v>
      </c>
      <c r="K88" s="44">
        <f>FisCap!C88</f>
        <v>0.67208372710434516</v>
      </c>
      <c r="L88" s="49">
        <f t="shared" si="12"/>
        <v>9868000</v>
      </c>
      <c r="M88" s="46">
        <f t="shared" si="13"/>
        <v>0</v>
      </c>
    </row>
    <row r="89" spans="1:13" x14ac:dyDescent="0.25">
      <c r="A89" s="96" t="s">
        <v>89</v>
      </c>
      <c r="B89" s="99">
        <v>12237834.09</v>
      </c>
      <c r="C89" s="43">
        <f t="shared" si="7"/>
        <v>12238000</v>
      </c>
      <c r="D89" s="44">
        <f>FisCap!B89</f>
        <v>0.8495559706973157</v>
      </c>
      <c r="E89" s="49">
        <f t="shared" si="8"/>
        <v>10397000</v>
      </c>
      <c r="G89" s="10">
        <f>'School coding'!S89+'School coding'!V89</f>
        <v>0</v>
      </c>
      <c r="H89" s="10">
        <f t="shared" si="9"/>
        <v>12237834.09</v>
      </c>
      <c r="I89" s="43">
        <f t="shared" si="10"/>
        <v>12238000</v>
      </c>
      <c r="J89" s="43">
        <f t="shared" si="11"/>
        <v>0</v>
      </c>
      <c r="K89" s="44">
        <f>FisCap!C89</f>
        <v>0.84955251110296226</v>
      </c>
      <c r="L89" s="49">
        <f t="shared" si="12"/>
        <v>10397000</v>
      </c>
      <c r="M89" s="46">
        <f t="shared" si="13"/>
        <v>0</v>
      </c>
    </row>
    <row r="90" spans="1:13" x14ac:dyDescent="0.25">
      <c r="A90" s="91" t="s">
        <v>90</v>
      </c>
      <c r="B90" s="99">
        <v>39118908.369999997</v>
      </c>
      <c r="C90" s="43">
        <f t="shared" si="7"/>
        <v>39119000</v>
      </c>
      <c r="D90" s="44">
        <f>FisCap!B90</f>
        <v>0.60546170656269038</v>
      </c>
      <c r="E90" s="49">
        <f t="shared" si="8"/>
        <v>23685000</v>
      </c>
      <c r="G90" s="10">
        <f>'School coding'!S90+'School coding'!V90</f>
        <v>0</v>
      </c>
      <c r="H90" s="10">
        <f t="shared" si="9"/>
        <v>39118908.369999997</v>
      </c>
      <c r="I90" s="43">
        <f t="shared" si="10"/>
        <v>39119000</v>
      </c>
      <c r="J90" s="43">
        <f t="shared" si="11"/>
        <v>0</v>
      </c>
      <c r="K90" s="44">
        <f>FisCap!C90</f>
        <v>0.60545263380348224</v>
      </c>
      <c r="L90" s="49">
        <f t="shared" si="12"/>
        <v>23685000</v>
      </c>
      <c r="M90" s="46">
        <f t="shared" si="13"/>
        <v>0</v>
      </c>
    </row>
    <row r="91" spans="1:13" x14ac:dyDescent="0.25">
      <c r="A91" s="91" t="s">
        <v>33</v>
      </c>
      <c r="B91" s="99">
        <v>4847086.3</v>
      </c>
      <c r="C91" s="43">
        <f t="shared" si="7"/>
        <v>4847000</v>
      </c>
      <c r="D91" s="44">
        <f>FisCap!B91</f>
        <v>0.75060734345653746</v>
      </c>
      <c r="E91" s="49">
        <f t="shared" si="8"/>
        <v>3638000</v>
      </c>
      <c r="G91" s="10">
        <f>'School coding'!S91+'School coding'!V91</f>
        <v>0</v>
      </c>
      <c r="H91" s="10">
        <f t="shared" si="9"/>
        <v>4847086.3</v>
      </c>
      <c r="I91" s="43">
        <f t="shared" si="10"/>
        <v>4847000</v>
      </c>
      <c r="J91" s="43">
        <f t="shared" si="11"/>
        <v>0</v>
      </c>
      <c r="K91" s="44">
        <f>FisCap!C91</f>
        <v>0.75060160845043356</v>
      </c>
      <c r="L91" s="49">
        <f t="shared" si="12"/>
        <v>3638000</v>
      </c>
      <c r="M91" s="46">
        <f t="shared" si="13"/>
        <v>0</v>
      </c>
    </row>
    <row r="92" spans="1:13" x14ac:dyDescent="0.25">
      <c r="A92" s="91" t="s">
        <v>91</v>
      </c>
      <c r="B92" s="99">
        <v>12135031.449999999</v>
      </c>
      <c r="C92" s="43">
        <f t="shared" si="7"/>
        <v>12135000</v>
      </c>
      <c r="D92" s="44">
        <f>FisCap!B92</f>
        <v>0.73893424423874765</v>
      </c>
      <c r="E92" s="49">
        <f t="shared" si="8"/>
        <v>8967000</v>
      </c>
      <c r="G92" s="10">
        <f>'School coding'!S92+'School coding'!V92</f>
        <v>0</v>
      </c>
      <c r="H92" s="10">
        <f t="shared" si="9"/>
        <v>12135031.449999999</v>
      </c>
      <c r="I92" s="43">
        <f t="shared" si="10"/>
        <v>12135000</v>
      </c>
      <c r="J92" s="43">
        <f t="shared" si="11"/>
        <v>0</v>
      </c>
      <c r="K92" s="44">
        <f>FisCap!C92</f>
        <v>0.73892824079933783</v>
      </c>
      <c r="L92" s="49">
        <f t="shared" si="12"/>
        <v>8967000</v>
      </c>
      <c r="M92" s="46">
        <f t="shared" si="13"/>
        <v>0</v>
      </c>
    </row>
    <row r="93" spans="1:13" x14ac:dyDescent="0.25">
      <c r="A93" s="97" t="s">
        <v>93</v>
      </c>
      <c r="B93" s="99">
        <v>16642565</v>
      </c>
      <c r="C93" s="43">
        <f t="shared" si="7"/>
        <v>16643000</v>
      </c>
      <c r="D93" s="44">
        <f>FisCap!B93</f>
        <v>0.79730616801601573</v>
      </c>
      <c r="E93" s="49">
        <f t="shared" si="8"/>
        <v>13270000</v>
      </c>
      <c r="G93" s="10">
        <f>'School coding'!S93+'School coding'!V93</f>
        <v>0</v>
      </c>
      <c r="H93" s="10">
        <f t="shared" si="9"/>
        <v>16642565</v>
      </c>
      <c r="I93" s="43">
        <f t="shared" si="10"/>
        <v>16643000</v>
      </c>
      <c r="J93" s="43">
        <f t="shared" si="11"/>
        <v>0</v>
      </c>
      <c r="K93" s="44">
        <f>FisCap!C93</f>
        <v>0.79730150689094581</v>
      </c>
      <c r="L93" s="49">
        <f t="shared" si="12"/>
        <v>13269000</v>
      </c>
      <c r="M93" s="46">
        <f t="shared" si="13"/>
        <v>-1000</v>
      </c>
    </row>
    <row r="94" spans="1:13" x14ac:dyDescent="0.25">
      <c r="A94" s="96" t="s">
        <v>13</v>
      </c>
      <c r="B94" s="99">
        <v>16106298.220000001</v>
      </c>
      <c r="C94" s="43">
        <f t="shared" si="7"/>
        <v>16106000</v>
      </c>
      <c r="D94" s="44">
        <f>FisCap!B94</f>
        <v>0.67666492363964059</v>
      </c>
      <c r="E94" s="49">
        <f t="shared" si="8"/>
        <v>10898000</v>
      </c>
      <c r="G94" s="10">
        <f>'School coding'!S94+'School coding'!V94</f>
        <v>0</v>
      </c>
      <c r="H94" s="10">
        <f t="shared" si="9"/>
        <v>16106298.220000001</v>
      </c>
      <c r="I94" s="43">
        <f t="shared" si="10"/>
        <v>16106000</v>
      </c>
      <c r="J94" s="43">
        <f t="shared" si="11"/>
        <v>0</v>
      </c>
      <c r="K94" s="44">
        <f>FisCap!C94</f>
        <v>0.67665748826178196</v>
      </c>
      <c r="L94" s="49">
        <f t="shared" si="12"/>
        <v>10898000</v>
      </c>
      <c r="M94" s="46">
        <f t="shared" si="13"/>
        <v>0</v>
      </c>
    </row>
    <row r="95" spans="1:13" x14ac:dyDescent="0.25">
      <c r="A95" s="96" t="s">
        <v>94</v>
      </c>
      <c r="B95" s="99">
        <v>38861858.780000001</v>
      </c>
      <c r="C95" s="43">
        <f t="shared" si="7"/>
        <v>38862000</v>
      </c>
      <c r="D95" s="44">
        <f>FisCap!B95</f>
        <v>0.70432403475187033</v>
      </c>
      <c r="E95" s="49">
        <f t="shared" si="8"/>
        <v>27371000</v>
      </c>
      <c r="G95" s="10">
        <f>'School coding'!S95+'School coding'!V95</f>
        <v>0</v>
      </c>
      <c r="H95" s="10">
        <f t="shared" si="9"/>
        <v>38861858.780000001</v>
      </c>
      <c r="I95" s="43">
        <f t="shared" si="10"/>
        <v>38862000</v>
      </c>
      <c r="J95" s="43">
        <f t="shared" si="11"/>
        <v>0</v>
      </c>
      <c r="K95" s="44">
        <f>FisCap!C95</f>
        <v>0.70431723541988922</v>
      </c>
      <c r="L95" s="49">
        <f t="shared" si="12"/>
        <v>27371000</v>
      </c>
      <c r="M95" s="46">
        <f t="shared" si="13"/>
        <v>0</v>
      </c>
    </row>
    <row r="96" spans="1:13" x14ac:dyDescent="0.25">
      <c r="A96" s="96" t="s">
        <v>21</v>
      </c>
      <c r="B96" s="99">
        <v>4063205.6</v>
      </c>
      <c r="C96" s="43">
        <f t="shared" si="7"/>
        <v>4063000</v>
      </c>
      <c r="D96" s="44">
        <f>FisCap!B96</f>
        <v>0.85282888219801178</v>
      </c>
      <c r="E96" s="49">
        <f t="shared" si="8"/>
        <v>3465000</v>
      </c>
      <c r="G96" s="10">
        <f>'School coding'!S96+'School coding'!V96</f>
        <v>0</v>
      </c>
      <c r="H96" s="10">
        <f t="shared" si="9"/>
        <v>4063205.6</v>
      </c>
      <c r="I96" s="43">
        <f t="shared" si="10"/>
        <v>4063000</v>
      </c>
      <c r="J96" s="43">
        <f t="shared" si="11"/>
        <v>0</v>
      </c>
      <c r="K96" s="44">
        <f>FisCap!C96</f>
        <v>0.85282549786717132</v>
      </c>
      <c r="L96" s="49">
        <f t="shared" si="12"/>
        <v>3465000</v>
      </c>
      <c r="M96" s="46">
        <f t="shared" si="13"/>
        <v>0</v>
      </c>
    </row>
    <row r="97" spans="1:13" x14ac:dyDescent="0.25">
      <c r="A97" s="96" t="s">
        <v>85</v>
      </c>
      <c r="B97" s="99">
        <v>16474849.109999999</v>
      </c>
      <c r="C97" s="43">
        <f t="shared" si="7"/>
        <v>16475000</v>
      </c>
      <c r="D97" s="44">
        <f>FisCap!B97</f>
        <v>0.73289452677454958</v>
      </c>
      <c r="E97" s="49">
        <f t="shared" si="8"/>
        <v>12074000</v>
      </c>
      <c r="G97" s="10">
        <f>'School coding'!S97+'School coding'!V97</f>
        <v>0</v>
      </c>
      <c r="H97" s="10">
        <f t="shared" si="9"/>
        <v>16474849.109999999</v>
      </c>
      <c r="I97" s="43">
        <f t="shared" si="10"/>
        <v>16475000</v>
      </c>
      <c r="J97" s="43">
        <f t="shared" si="11"/>
        <v>0</v>
      </c>
      <c r="K97" s="44">
        <f>FisCap!C97</f>
        <v>0.73288838444646109</v>
      </c>
      <c r="L97" s="49">
        <f t="shared" si="12"/>
        <v>12074000</v>
      </c>
      <c r="M97" s="46">
        <f t="shared" si="13"/>
        <v>0</v>
      </c>
    </row>
    <row r="98" spans="1:13" x14ac:dyDescent="0.25">
      <c r="A98" s="91" t="s">
        <v>88</v>
      </c>
      <c r="B98" s="99">
        <v>12557992.5</v>
      </c>
      <c r="C98" s="43">
        <f t="shared" si="7"/>
        <v>12558000</v>
      </c>
      <c r="D98" s="44">
        <f>FisCap!B98</f>
        <v>0.83500542822647517</v>
      </c>
      <c r="E98" s="49">
        <f t="shared" si="8"/>
        <v>10486000</v>
      </c>
      <c r="G98" s="10">
        <f>'School coding'!S98+'School coding'!V98</f>
        <v>0</v>
      </c>
      <c r="H98" s="10">
        <f t="shared" si="9"/>
        <v>12557992.5</v>
      </c>
      <c r="I98" s="43">
        <f t="shared" si="10"/>
        <v>12558000</v>
      </c>
      <c r="J98" s="43">
        <f t="shared" si="11"/>
        <v>0</v>
      </c>
      <c r="K98" s="44">
        <f>FisCap!C98</f>
        <v>0.83500163402944716</v>
      </c>
      <c r="L98" s="49">
        <f t="shared" si="12"/>
        <v>10486000</v>
      </c>
      <c r="M98" s="46">
        <f t="shared" si="13"/>
        <v>0</v>
      </c>
    </row>
    <row r="99" spans="1:13" x14ac:dyDescent="0.25">
      <c r="A99" s="91" t="s">
        <v>95</v>
      </c>
      <c r="B99" s="99">
        <v>5427291.4299999997</v>
      </c>
      <c r="C99" s="43">
        <f t="shared" si="7"/>
        <v>5427000</v>
      </c>
      <c r="D99" s="44">
        <f>FisCap!B99</f>
        <v>0.8493435157760465</v>
      </c>
      <c r="E99" s="49">
        <f t="shared" si="8"/>
        <v>4609000</v>
      </c>
      <c r="G99" s="10">
        <f>'School coding'!S99+'School coding'!V99</f>
        <v>0</v>
      </c>
      <c r="H99" s="10">
        <f t="shared" si="9"/>
        <v>5427291.4299999997</v>
      </c>
      <c r="I99" s="43">
        <f t="shared" si="10"/>
        <v>5427000</v>
      </c>
      <c r="J99" s="43">
        <f t="shared" si="11"/>
        <v>0</v>
      </c>
      <c r="K99" s="44">
        <f>FisCap!C99</f>
        <v>0.84934005129610302</v>
      </c>
      <c r="L99" s="49">
        <f t="shared" si="12"/>
        <v>4609000</v>
      </c>
      <c r="M99" s="46">
        <f t="shared" si="13"/>
        <v>0</v>
      </c>
    </row>
    <row r="100" spans="1:13" x14ac:dyDescent="0.25">
      <c r="A100" s="97" t="s">
        <v>49</v>
      </c>
      <c r="B100" s="99">
        <v>6127247.3899999997</v>
      </c>
      <c r="C100" s="43">
        <f t="shared" si="7"/>
        <v>6127000</v>
      </c>
      <c r="D100" s="44">
        <f>FisCap!B100</f>
        <v>0.83679347231153978</v>
      </c>
      <c r="E100" s="49">
        <f t="shared" si="8"/>
        <v>5127000</v>
      </c>
      <c r="G100" s="10">
        <f>'School coding'!S100+'School coding'!V100</f>
        <v>0</v>
      </c>
      <c r="H100" s="10">
        <f t="shared" si="9"/>
        <v>6127247.3899999997</v>
      </c>
      <c r="I100" s="43">
        <f t="shared" si="10"/>
        <v>6127000</v>
      </c>
      <c r="J100" s="43">
        <f t="shared" si="11"/>
        <v>0</v>
      </c>
      <c r="K100" s="44">
        <f>FisCap!C100</f>
        <v>0.83678971923217704</v>
      </c>
      <c r="L100" s="49">
        <f t="shared" si="12"/>
        <v>5127000</v>
      </c>
      <c r="M100" s="46">
        <f t="shared" si="13"/>
        <v>0</v>
      </c>
    </row>
    <row r="101" spans="1:13" x14ac:dyDescent="0.25">
      <c r="A101" s="91" t="s">
        <v>124</v>
      </c>
      <c r="B101" s="99">
        <v>8207438.4800000004</v>
      </c>
      <c r="C101" s="43">
        <f t="shared" si="7"/>
        <v>8207000</v>
      </c>
      <c r="D101" s="44">
        <f>FisCap!B101</f>
        <v>0.73846870121966224</v>
      </c>
      <c r="E101" s="49">
        <f t="shared" si="8"/>
        <v>6061000</v>
      </c>
      <c r="G101" s="10">
        <f>'School coding'!S101+'School coding'!V101</f>
        <v>0</v>
      </c>
      <c r="H101" s="10">
        <f t="shared" si="9"/>
        <v>8207438.4800000004</v>
      </c>
      <c r="I101" s="43">
        <f t="shared" si="10"/>
        <v>8207000</v>
      </c>
      <c r="J101" s="43">
        <f t="shared" si="11"/>
        <v>0</v>
      </c>
      <c r="K101" s="44">
        <f>FisCap!C101</f>
        <v>0.73847547688892901</v>
      </c>
      <c r="L101" s="49">
        <f t="shared" si="12"/>
        <v>6061000</v>
      </c>
      <c r="M101" s="46">
        <f t="shared" si="13"/>
        <v>0</v>
      </c>
    </row>
    <row r="102" spans="1:13" x14ac:dyDescent="0.25">
      <c r="A102" s="100" t="s">
        <v>96</v>
      </c>
      <c r="B102" s="99">
        <v>16327955.77</v>
      </c>
      <c r="C102" s="43">
        <f t="shared" si="7"/>
        <v>16328000</v>
      </c>
      <c r="D102" s="44">
        <f>FisCap!B102</f>
        <v>0.77310565179961621</v>
      </c>
      <c r="E102" s="49">
        <f t="shared" si="8"/>
        <v>12623000</v>
      </c>
      <c r="G102" s="10">
        <f>'School coding'!S102+'School coding'!V102</f>
        <v>0</v>
      </c>
      <c r="H102" s="10">
        <f t="shared" si="9"/>
        <v>16327955.77</v>
      </c>
      <c r="I102" s="43">
        <f t="shared" si="10"/>
        <v>16328000</v>
      </c>
      <c r="J102" s="43">
        <f t="shared" si="11"/>
        <v>0</v>
      </c>
      <c r="K102" s="44">
        <f>FisCap!C102</f>
        <v>0.77310043416213681</v>
      </c>
      <c r="L102" s="49">
        <f t="shared" si="12"/>
        <v>12623000</v>
      </c>
      <c r="M102" s="46">
        <f t="shared" si="13"/>
        <v>0</v>
      </c>
    </row>
    <row r="103" spans="1:13" x14ac:dyDescent="0.25">
      <c r="A103" s="100" t="s">
        <v>98</v>
      </c>
      <c r="B103" s="99">
        <v>104965481.3</v>
      </c>
      <c r="C103" s="43">
        <f t="shared" si="7"/>
        <v>104965000</v>
      </c>
      <c r="D103" s="44">
        <f>FisCap!B103</f>
        <v>0.77872546635502438</v>
      </c>
      <c r="E103" s="49">
        <f t="shared" si="8"/>
        <v>81739000</v>
      </c>
      <c r="G103" s="10">
        <f>'School coding'!S103+'School coding'!V103</f>
        <v>0</v>
      </c>
      <c r="H103" s="10">
        <f t="shared" si="9"/>
        <v>104965481.3</v>
      </c>
      <c r="I103" s="43">
        <f t="shared" si="10"/>
        <v>104965000</v>
      </c>
      <c r="J103" s="43">
        <f t="shared" si="11"/>
        <v>0</v>
      </c>
      <c r="K103" s="44">
        <f>FisCap!C103</f>
        <v>0.77872037795018245</v>
      </c>
      <c r="L103" s="49">
        <f t="shared" si="12"/>
        <v>81738000</v>
      </c>
      <c r="M103" s="46">
        <f t="shared" si="13"/>
        <v>-1000</v>
      </c>
    </row>
    <row r="104" spans="1:13" x14ac:dyDescent="0.25">
      <c r="A104" s="91" t="s">
        <v>99</v>
      </c>
      <c r="B104" s="99">
        <v>2707806.33</v>
      </c>
      <c r="C104" s="43">
        <f t="shared" si="7"/>
        <v>2708000</v>
      </c>
      <c r="D104" s="44">
        <f>FisCap!B104</f>
        <v>0.67687860204536299</v>
      </c>
      <c r="E104" s="49">
        <f t="shared" si="8"/>
        <v>1833000</v>
      </c>
      <c r="G104" s="10">
        <f>'School coding'!S104+'School coding'!V104</f>
        <v>0</v>
      </c>
      <c r="H104" s="10">
        <f t="shared" si="9"/>
        <v>2707806.33</v>
      </c>
      <c r="I104" s="43">
        <f t="shared" si="10"/>
        <v>2708000</v>
      </c>
      <c r="J104" s="43">
        <f t="shared" si="11"/>
        <v>0</v>
      </c>
      <c r="K104" s="44">
        <f>FisCap!C104</f>
        <v>0.67687117158122945</v>
      </c>
      <c r="L104" s="49">
        <f t="shared" si="12"/>
        <v>1833000</v>
      </c>
      <c r="M104" s="46">
        <f t="shared" si="13"/>
        <v>0</v>
      </c>
    </row>
    <row r="105" spans="1:13" x14ac:dyDescent="0.25">
      <c r="A105" s="100" t="s">
        <v>100</v>
      </c>
      <c r="B105" s="99">
        <v>8832809.3000000007</v>
      </c>
      <c r="C105" s="43">
        <f t="shared" si="7"/>
        <v>8833000</v>
      </c>
      <c r="D105" s="44">
        <f>FisCap!B105</f>
        <v>0.88776113759469089</v>
      </c>
      <c r="E105" s="49">
        <f t="shared" si="8"/>
        <v>7842000</v>
      </c>
      <c r="G105" s="10">
        <f>'School coding'!S105+'School coding'!V105</f>
        <v>0</v>
      </c>
      <c r="H105" s="10">
        <f t="shared" si="9"/>
        <v>8832809.3000000007</v>
      </c>
      <c r="I105" s="43">
        <f t="shared" si="10"/>
        <v>8833000</v>
      </c>
      <c r="J105" s="43">
        <f t="shared" si="11"/>
        <v>0</v>
      </c>
      <c r="K105" s="44">
        <f>FisCap!C105</f>
        <v>0.88775855656215397</v>
      </c>
      <c r="L105" s="49">
        <f t="shared" si="12"/>
        <v>7842000</v>
      </c>
      <c r="M105" s="46">
        <f t="shared" si="13"/>
        <v>0</v>
      </c>
    </row>
    <row r="106" spans="1:13" x14ac:dyDescent="0.25">
      <c r="A106" s="100" t="s">
        <v>113</v>
      </c>
      <c r="B106" s="99">
        <v>28223528.550000001</v>
      </c>
      <c r="C106" s="43">
        <f t="shared" si="7"/>
        <v>28224000</v>
      </c>
      <c r="D106" s="44">
        <f>FisCap!B106</f>
        <v>0.74043494728278447</v>
      </c>
      <c r="E106" s="49">
        <f t="shared" si="8"/>
        <v>20898000</v>
      </c>
      <c r="G106" s="10">
        <f>'School coding'!S106+'School coding'!V106</f>
        <v>0</v>
      </c>
      <c r="H106" s="10">
        <f t="shared" si="9"/>
        <v>28223528.550000001</v>
      </c>
      <c r="I106" s="43">
        <f t="shared" si="10"/>
        <v>28224000</v>
      </c>
      <c r="J106" s="43">
        <f t="shared" si="11"/>
        <v>0</v>
      </c>
      <c r="K106" s="44">
        <f>FisCap!C106</f>
        <v>0.74042897835337684</v>
      </c>
      <c r="L106" s="49">
        <f t="shared" si="12"/>
        <v>20898000</v>
      </c>
      <c r="M106" s="46">
        <f t="shared" si="13"/>
        <v>0</v>
      </c>
    </row>
    <row r="107" spans="1:13" x14ac:dyDescent="0.25">
      <c r="A107" s="91" t="s">
        <v>31</v>
      </c>
      <c r="B107" s="99">
        <v>2166125.39</v>
      </c>
      <c r="C107" s="43">
        <f t="shared" si="7"/>
        <v>2166000</v>
      </c>
      <c r="D107" s="44">
        <f>FisCap!B107</f>
        <v>0.7980614954729861</v>
      </c>
      <c r="E107" s="49">
        <f t="shared" si="8"/>
        <v>1729000</v>
      </c>
      <c r="G107" s="10">
        <f>'School coding'!S107+'School coding'!V107</f>
        <v>0</v>
      </c>
      <c r="H107" s="10">
        <f t="shared" si="9"/>
        <v>2166125.39</v>
      </c>
      <c r="I107" s="43">
        <f t="shared" si="10"/>
        <v>2166000</v>
      </c>
      <c r="J107" s="43">
        <f t="shared" si="11"/>
        <v>0</v>
      </c>
      <c r="K107" s="44">
        <f>FisCap!C107</f>
        <v>0.79805685171734331</v>
      </c>
      <c r="L107" s="49">
        <f t="shared" si="12"/>
        <v>1729000</v>
      </c>
      <c r="M107" s="46">
        <f t="shared" si="13"/>
        <v>0</v>
      </c>
    </row>
    <row r="108" spans="1:13" x14ac:dyDescent="0.25">
      <c r="A108" s="91" t="s">
        <v>7</v>
      </c>
      <c r="B108" s="99">
        <v>13901955</v>
      </c>
      <c r="C108" s="43">
        <f t="shared" si="7"/>
        <v>13902000</v>
      </c>
      <c r="D108" s="44">
        <f>FisCap!B108</f>
        <v>0.74136015770287367</v>
      </c>
      <c r="E108" s="49">
        <f t="shared" si="8"/>
        <v>10306000</v>
      </c>
      <c r="G108" s="10">
        <f>'School coding'!S108+'School coding'!V108</f>
        <v>0</v>
      </c>
      <c r="H108" s="10">
        <f t="shared" si="9"/>
        <v>13901955</v>
      </c>
      <c r="I108" s="43">
        <f t="shared" si="10"/>
        <v>13902000</v>
      </c>
      <c r="J108" s="43">
        <f t="shared" si="11"/>
        <v>0</v>
      </c>
      <c r="K108" s="44">
        <f>FisCap!C108</f>
        <v>0.74135421004950297</v>
      </c>
      <c r="L108" s="49">
        <f t="shared" si="12"/>
        <v>10306000</v>
      </c>
      <c r="M108" s="46">
        <f t="shared" si="13"/>
        <v>0</v>
      </c>
    </row>
    <row r="109" spans="1:13" x14ac:dyDescent="0.25">
      <c r="A109" s="91" t="s">
        <v>101</v>
      </c>
      <c r="B109" s="99">
        <v>10118893.1</v>
      </c>
      <c r="C109" s="43">
        <f t="shared" si="7"/>
        <v>10119000</v>
      </c>
      <c r="D109" s="44">
        <f>FisCap!B109</f>
        <v>0.76797731174393347</v>
      </c>
      <c r="E109" s="49">
        <f t="shared" si="8"/>
        <v>7771000</v>
      </c>
      <c r="G109" s="10">
        <f>'School coding'!S109+'School coding'!V109</f>
        <v>0</v>
      </c>
      <c r="H109" s="10">
        <f t="shared" si="9"/>
        <v>10118893.1</v>
      </c>
      <c r="I109" s="43">
        <f t="shared" si="10"/>
        <v>10119000</v>
      </c>
      <c r="J109" s="43">
        <f t="shared" si="11"/>
        <v>0</v>
      </c>
      <c r="K109" s="44">
        <f>FisCap!C109</f>
        <v>0.76797197617571</v>
      </c>
      <c r="L109" s="49">
        <f t="shared" si="12"/>
        <v>7771000</v>
      </c>
      <c r="M109" s="46">
        <f t="shared" si="13"/>
        <v>0</v>
      </c>
    </row>
    <row r="110" spans="1:13" x14ac:dyDescent="0.25">
      <c r="A110" s="91" t="s">
        <v>115</v>
      </c>
      <c r="B110" s="99">
        <v>3810982.23</v>
      </c>
      <c r="C110" s="43">
        <f t="shared" si="7"/>
        <v>3811000</v>
      </c>
      <c r="D110" s="44">
        <f>FisCap!B110</f>
        <v>0.86170021200351099</v>
      </c>
      <c r="E110" s="49">
        <f t="shared" si="8"/>
        <v>3284000</v>
      </c>
      <c r="G110" s="10">
        <f>'School coding'!S110+'School coding'!V110</f>
        <v>0</v>
      </c>
      <c r="H110" s="10">
        <f t="shared" si="9"/>
        <v>3810982.23</v>
      </c>
      <c r="I110" s="43">
        <f t="shared" si="10"/>
        <v>3811000</v>
      </c>
      <c r="J110" s="43">
        <f t="shared" si="11"/>
        <v>0</v>
      </c>
      <c r="K110" s="44">
        <f>FisCap!C110</f>
        <v>0.86169703167679512</v>
      </c>
      <c r="L110" s="49">
        <f t="shared" si="12"/>
        <v>3284000</v>
      </c>
      <c r="M110" s="46">
        <f t="shared" si="13"/>
        <v>0</v>
      </c>
    </row>
    <row r="111" spans="1:13" x14ac:dyDescent="0.25">
      <c r="A111" s="91" t="s">
        <v>103</v>
      </c>
      <c r="B111" s="99">
        <v>9271375.8900000006</v>
      </c>
      <c r="C111" s="43">
        <f t="shared" si="7"/>
        <v>9271000</v>
      </c>
      <c r="D111" s="44">
        <f>FisCap!B111</f>
        <v>0.83440578652578479</v>
      </c>
      <c r="E111" s="49">
        <f t="shared" si="8"/>
        <v>7736000</v>
      </c>
      <c r="G111" s="10">
        <f>'School coding'!S111+'School coding'!V111</f>
        <v>0</v>
      </c>
      <c r="H111" s="10">
        <f t="shared" si="9"/>
        <v>9271375.8900000006</v>
      </c>
      <c r="I111" s="43">
        <f t="shared" si="10"/>
        <v>9271000</v>
      </c>
      <c r="J111" s="43">
        <f t="shared" si="11"/>
        <v>0</v>
      </c>
      <c r="K111" s="44">
        <f>FisCap!C111</f>
        <v>0.8344019785394623</v>
      </c>
      <c r="L111" s="49">
        <f t="shared" si="12"/>
        <v>7736000</v>
      </c>
      <c r="M111" s="46">
        <f t="shared" si="13"/>
        <v>0</v>
      </c>
    </row>
    <row r="112" spans="1:13" x14ac:dyDescent="0.25">
      <c r="A112" s="91" t="s">
        <v>69</v>
      </c>
      <c r="B112" s="99">
        <v>5037932.32</v>
      </c>
      <c r="C112" s="43">
        <f t="shared" si="7"/>
        <v>5038000</v>
      </c>
      <c r="D112" s="44">
        <f>FisCap!B112</f>
        <v>0.75371685679575595</v>
      </c>
      <c r="E112" s="49">
        <f t="shared" si="8"/>
        <v>3797000</v>
      </c>
      <c r="G112" s="10">
        <f>'School coding'!S112+'School coding'!V112</f>
        <v>0</v>
      </c>
      <c r="H112" s="10">
        <f t="shared" si="9"/>
        <v>5037932.32</v>
      </c>
      <c r="I112" s="43">
        <f t="shared" si="10"/>
        <v>5038000</v>
      </c>
      <c r="J112" s="43">
        <f t="shared" si="11"/>
        <v>0</v>
      </c>
      <c r="K112" s="44">
        <f>FisCap!C112</f>
        <v>0.75371119329567871</v>
      </c>
      <c r="L112" s="49">
        <f t="shared" si="12"/>
        <v>3797000</v>
      </c>
      <c r="M112" s="46">
        <f t="shared" si="13"/>
        <v>0</v>
      </c>
    </row>
    <row r="113" spans="1:13" x14ac:dyDescent="0.25">
      <c r="A113" s="91" t="s">
        <v>104</v>
      </c>
      <c r="B113" s="99">
        <v>3424440.72</v>
      </c>
      <c r="C113" s="43">
        <f t="shared" si="7"/>
        <v>3424000</v>
      </c>
      <c r="D113" s="44">
        <f>FisCap!B113</f>
        <v>0.79506770972193019</v>
      </c>
      <c r="E113" s="49">
        <f t="shared" si="8"/>
        <v>2722000</v>
      </c>
      <c r="G113" s="10">
        <f>'School coding'!S113+'School coding'!V113</f>
        <v>0</v>
      </c>
      <c r="H113" s="10">
        <f t="shared" si="9"/>
        <v>3424440.72</v>
      </c>
      <c r="I113" s="43">
        <f t="shared" si="10"/>
        <v>3424000</v>
      </c>
      <c r="J113" s="43">
        <f t="shared" si="11"/>
        <v>0</v>
      </c>
      <c r="K113" s="44">
        <f>FisCap!C113</f>
        <v>0.79506299712151951</v>
      </c>
      <c r="L113" s="49">
        <f t="shared" si="12"/>
        <v>2722000</v>
      </c>
      <c r="M113" s="46">
        <f t="shared" si="13"/>
        <v>0</v>
      </c>
    </row>
    <row r="114" spans="1:13" x14ac:dyDescent="0.25">
      <c r="A114" s="91" t="s">
        <v>105</v>
      </c>
      <c r="B114" s="99">
        <v>2119657.21</v>
      </c>
      <c r="C114" s="43">
        <f t="shared" si="7"/>
        <v>2120000</v>
      </c>
      <c r="D114" s="44">
        <f>FisCap!B114</f>
        <v>0.7729912889534365</v>
      </c>
      <c r="E114" s="49">
        <f t="shared" si="8"/>
        <v>1639000</v>
      </c>
      <c r="G114" s="10">
        <f>'School coding'!S114+'School coding'!V114</f>
        <v>0</v>
      </c>
      <c r="H114" s="10">
        <f t="shared" si="9"/>
        <v>2119657.21</v>
      </c>
      <c r="I114" s="43">
        <f t="shared" si="10"/>
        <v>2120000</v>
      </c>
      <c r="J114" s="43">
        <f t="shared" si="11"/>
        <v>0</v>
      </c>
      <c r="K114" s="44">
        <f>FisCap!C114</f>
        <v>0.77298606868608155</v>
      </c>
      <c r="L114" s="49">
        <f t="shared" si="12"/>
        <v>1639000</v>
      </c>
      <c r="M114" s="46">
        <f t="shared" si="13"/>
        <v>0</v>
      </c>
    </row>
    <row r="115" spans="1:13" x14ac:dyDescent="0.25">
      <c r="A115" s="91" t="s">
        <v>106</v>
      </c>
      <c r="B115" s="99">
        <v>7042588.5999999996</v>
      </c>
      <c r="C115" s="43">
        <f t="shared" si="7"/>
        <v>7043000</v>
      </c>
      <c r="D115" s="44">
        <f>FisCap!B115</f>
        <v>0.83253190863788773</v>
      </c>
      <c r="E115" s="49">
        <f t="shared" si="8"/>
        <v>5864000</v>
      </c>
      <c r="G115" s="10">
        <f>'School coding'!S115+'School coding'!V115</f>
        <v>0</v>
      </c>
      <c r="H115" s="10">
        <f t="shared" si="9"/>
        <v>7042588.5999999996</v>
      </c>
      <c r="I115" s="43">
        <f t="shared" si="10"/>
        <v>7043000</v>
      </c>
      <c r="J115" s="43">
        <f t="shared" si="11"/>
        <v>0</v>
      </c>
      <c r="K115" s="44">
        <f>FisCap!C115</f>
        <v>0.83252805756007531</v>
      </c>
      <c r="L115" s="49">
        <f t="shared" si="12"/>
        <v>5863000</v>
      </c>
      <c r="M115" s="46">
        <f t="shared" si="13"/>
        <v>-1000</v>
      </c>
    </row>
    <row r="116" spans="1:13" x14ac:dyDescent="0.25">
      <c r="A116" s="91" t="s">
        <v>107</v>
      </c>
      <c r="B116" s="99">
        <v>35822709</v>
      </c>
      <c r="C116" s="43">
        <f t="shared" si="7"/>
        <v>35823000</v>
      </c>
      <c r="D116" s="44">
        <f>FisCap!B116</f>
        <v>0.69759445639834472</v>
      </c>
      <c r="E116" s="49">
        <f t="shared" si="8"/>
        <v>24990000</v>
      </c>
      <c r="G116" s="10">
        <f>'School coding'!S116+'School coding'!V116</f>
        <v>23575</v>
      </c>
      <c r="H116" s="10">
        <f t="shared" si="9"/>
        <v>35846284</v>
      </c>
      <c r="I116" s="43">
        <f t="shared" si="10"/>
        <v>35846000</v>
      </c>
      <c r="J116" s="43">
        <f t="shared" si="11"/>
        <v>23000</v>
      </c>
      <c r="K116" s="44">
        <f>FisCap!C116</f>
        <v>0.69778408407111192</v>
      </c>
      <c r="L116" s="49">
        <f t="shared" si="12"/>
        <v>25013000</v>
      </c>
      <c r="M116" s="46">
        <f t="shared" si="13"/>
        <v>23000</v>
      </c>
    </row>
    <row r="117" spans="1:13" x14ac:dyDescent="0.25">
      <c r="A117" s="91" t="s">
        <v>108</v>
      </c>
      <c r="B117" s="99">
        <v>12828323.6</v>
      </c>
      <c r="C117" s="43">
        <f t="shared" si="7"/>
        <v>12828000</v>
      </c>
      <c r="D117" s="44">
        <f>FisCap!B117</f>
        <v>0.79805795307323013</v>
      </c>
      <c r="E117" s="49">
        <f t="shared" si="8"/>
        <v>10237000</v>
      </c>
      <c r="G117" s="10">
        <f>'School coding'!S117+'School coding'!V117</f>
        <v>0</v>
      </c>
      <c r="H117" s="10">
        <f t="shared" si="9"/>
        <v>12828323.6</v>
      </c>
      <c r="I117" s="43">
        <f t="shared" si="10"/>
        <v>12828000</v>
      </c>
      <c r="J117" s="43">
        <f t="shared" si="11"/>
        <v>0</v>
      </c>
      <c r="K117" s="44">
        <f>FisCap!C117</f>
        <v>0.79805330923612672</v>
      </c>
      <c r="L117" s="49">
        <f t="shared" si="12"/>
        <v>10237000</v>
      </c>
      <c r="M117" s="46">
        <f t="shared" si="13"/>
        <v>0</v>
      </c>
    </row>
    <row r="118" spans="1:13" x14ac:dyDescent="0.25">
      <c r="A118" s="91" t="s">
        <v>92</v>
      </c>
      <c r="B118" s="99">
        <v>848308.72</v>
      </c>
      <c r="C118" s="43">
        <f t="shared" si="7"/>
        <v>848000</v>
      </c>
      <c r="D118" s="44">
        <f>FisCap!B118</f>
        <v>0.73893424423874765</v>
      </c>
      <c r="E118" s="49">
        <f t="shared" si="8"/>
        <v>627000</v>
      </c>
      <c r="G118" s="10">
        <f>'School coding'!S118+'School coding'!V118</f>
        <v>0</v>
      </c>
      <c r="H118" s="10">
        <f t="shared" si="9"/>
        <v>848308.72</v>
      </c>
      <c r="I118" s="43">
        <f t="shared" si="10"/>
        <v>848000</v>
      </c>
      <c r="J118" s="43">
        <f t="shared" si="11"/>
        <v>0</v>
      </c>
      <c r="K118" s="44">
        <f>FisCap!C118</f>
        <v>0.73892824079933783</v>
      </c>
      <c r="L118" s="49">
        <f t="shared" si="12"/>
        <v>627000</v>
      </c>
      <c r="M118" s="46">
        <f t="shared" si="13"/>
        <v>0</v>
      </c>
    </row>
    <row r="119" spans="1:13" x14ac:dyDescent="0.25">
      <c r="A119" s="91" t="s">
        <v>110</v>
      </c>
      <c r="B119" s="99">
        <v>20633484.539999999</v>
      </c>
      <c r="C119" s="43">
        <f t="shared" si="7"/>
        <v>20633000</v>
      </c>
      <c r="D119" s="44">
        <f>FisCap!B119</f>
        <v>0.703052243921094</v>
      </c>
      <c r="E119" s="49">
        <f t="shared" si="8"/>
        <v>14506000</v>
      </c>
      <c r="G119" s="10">
        <f>'School coding'!S119+'School coding'!V119</f>
        <v>0</v>
      </c>
      <c r="H119" s="10">
        <f t="shared" si="9"/>
        <v>20633484.539999999</v>
      </c>
      <c r="I119" s="43">
        <f t="shared" si="10"/>
        <v>20633000</v>
      </c>
      <c r="J119" s="43">
        <f t="shared" si="11"/>
        <v>0</v>
      </c>
      <c r="K119" s="44">
        <f>FisCap!C119</f>
        <v>0.7030454153431509</v>
      </c>
      <c r="L119" s="49">
        <f t="shared" si="12"/>
        <v>14506000</v>
      </c>
      <c r="M119" s="46">
        <f t="shared" si="13"/>
        <v>0</v>
      </c>
    </row>
    <row r="120" spans="1:13" x14ac:dyDescent="0.25">
      <c r="A120" s="91" t="s">
        <v>111</v>
      </c>
      <c r="B120" s="99">
        <v>35742401.32</v>
      </c>
      <c r="C120" s="43">
        <f t="shared" si="7"/>
        <v>35742000</v>
      </c>
      <c r="D120" s="44">
        <f>FisCap!B120</f>
        <v>0.78403780851641336</v>
      </c>
      <c r="E120" s="49">
        <f t="shared" si="8"/>
        <v>28023000</v>
      </c>
      <c r="G120" s="10">
        <f>'School coding'!S120+'School coding'!V120</f>
        <v>0</v>
      </c>
      <c r="H120" s="10">
        <f t="shared" si="9"/>
        <v>35742401.32</v>
      </c>
      <c r="I120" s="43">
        <f t="shared" si="10"/>
        <v>35742000</v>
      </c>
      <c r="J120" s="43">
        <f t="shared" si="11"/>
        <v>0</v>
      </c>
      <c r="K120" s="44">
        <f>FisCap!C120</f>
        <v>0.78403284227360748</v>
      </c>
      <c r="L120" s="49">
        <f t="shared" si="12"/>
        <v>28023000</v>
      </c>
      <c r="M120" s="46">
        <f t="shared" si="13"/>
        <v>0</v>
      </c>
    </row>
    <row r="121" spans="1:13" x14ac:dyDescent="0.25">
      <c r="A121" s="91" t="s">
        <v>64</v>
      </c>
      <c r="B121" s="99">
        <v>2063885.61</v>
      </c>
      <c r="C121" s="43">
        <f t="shared" si="7"/>
        <v>2064000</v>
      </c>
      <c r="D121" s="44">
        <f>FisCap!B121</f>
        <v>0.79591018094544497</v>
      </c>
      <c r="E121" s="49">
        <f t="shared" si="8"/>
        <v>1643000</v>
      </c>
      <c r="G121" s="10">
        <f>'School coding'!S121+'School coding'!V121</f>
        <v>0</v>
      </c>
      <c r="H121" s="10">
        <f t="shared" si="9"/>
        <v>2063885.61</v>
      </c>
      <c r="I121" s="43">
        <f t="shared" si="10"/>
        <v>2064000</v>
      </c>
      <c r="J121" s="43">
        <f t="shared" si="11"/>
        <v>0</v>
      </c>
      <c r="K121" s="44">
        <f>FisCap!C121</f>
        <v>0.79590548771840985</v>
      </c>
      <c r="L121" s="49">
        <f t="shared" si="12"/>
        <v>1643000</v>
      </c>
      <c r="M121" s="46">
        <f t="shared" si="13"/>
        <v>0</v>
      </c>
    </row>
    <row r="122" spans="1:13" x14ac:dyDescent="0.25">
      <c r="A122" s="91" t="s">
        <v>112</v>
      </c>
      <c r="B122" s="99">
        <v>138570985.33000001</v>
      </c>
      <c r="C122" s="43">
        <f t="shared" si="7"/>
        <v>138571000</v>
      </c>
      <c r="D122" s="44">
        <f>FisCap!B122</f>
        <v>0.74043494728278447</v>
      </c>
      <c r="E122" s="49">
        <f t="shared" si="8"/>
        <v>102603000</v>
      </c>
      <c r="G122" s="10">
        <f>'School coding'!S122+'School coding'!V122</f>
        <v>0</v>
      </c>
      <c r="H122" s="10">
        <f t="shared" si="9"/>
        <v>138570985.33000001</v>
      </c>
      <c r="I122" s="43">
        <f t="shared" si="10"/>
        <v>138571000</v>
      </c>
      <c r="J122" s="43">
        <f t="shared" si="11"/>
        <v>0</v>
      </c>
      <c r="K122" s="44">
        <f>FisCap!C122</f>
        <v>0.74042897835337684</v>
      </c>
      <c r="L122" s="49">
        <f t="shared" si="12"/>
        <v>102602000</v>
      </c>
      <c r="M122" s="46">
        <f t="shared" si="13"/>
        <v>-1000</v>
      </c>
    </row>
    <row r="123" spans="1:13" x14ac:dyDescent="0.25">
      <c r="A123" s="91" t="s">
        <v>114</v>
      </c>
      <c r="B123" s="99">
        <v>8588930.4499999993</v>
      </c>
      <c r="C123" s="43">
        <f t="shared" si="7"/>
        <v>8589000</v>
      </c>
      <c r="D123" s="44">
        <f>FisCap!B123</f>
        <v>0.86170021200351099</v>
      </c>
      <c r="E123" s="49">
        <f t="shared" si="8"/>
        <v>7401000</v>
      </c>
      <c r="G123" s="10">
        <f>'School coding'!S123+'School coding'!V123</f>
        <v>0</v>
      </c>
      <c r="H123" s="10">
        <f t="shared" si="9"/>
        <v>8588930.4499999993</v>
      </c>
      <c r="I123" s="43">
        <f t="shared" si="10"/>
        <v>8589000</v>
      </c>
      <c r="J123" s="43">
        <f t="shared" si="11"/>
        <v>0</v>
      </c>
      <c r="K123" s="44">
        <f>FisCap!C123</f>
        <v>0.86169703167679512</v>
      </c>
      <c r="L123" s="49">
        <f t="shared" si="12"/>
        <v>7401000</v>
      </c>
      <c r="M123" s="46">
        <f t="shared" si="13"/>
        <v>0</v>
      </c>
    </row>
    <row r="124" spans="1:13" x14ac:dyDescent="0.25">
      <c r="A124" s="91" t="s">
        <v>116</v>
      </c>
      <c r="B124" s="99">
        <v>6947138.6600000001</v>
      </c>
      <c r="C124" s="43">
        <f t="shared" si="7"/>
        <v>6947000</v>
      </c>
      <c r="D124" s="44">
        <f>FisCap!B124</f>
        <v>0.81703392221654214</v>
      </c>
      <c r="E124" s="49">
        <f t="shared" si="8"/>
        <v>5676000</v>
      </c>
      <c r="G124" s="10">
        <f>'School coding'!S124+'School coding'!V124</f>
        <v>0</v>
      </c>
      <c r="H124" s="10">
        <f t="shared" si="9"/>
        <v>6947138.6600000001</v>
      </c>
      <c r="I124" s="43">
        <f t="shared" si="10"/>
        <v>6947000</v>
      </c>
      <c r="J124" s="43">
        <f t="shared" si="11"/>
        <v>0</v>
      </c>
      <c r="K124" s="44">
        <f>FisCap!C124</f>
        <v>0.81702971474873842</v>
      </c>
      <c r="L124" s="49">
        <f t="shared" si="12"/>
        <v>5676000</v>
      </c>
      <c r="M124" s="46">
        <f t="shared" si="13"/>
        <v>0</v>
      </c>
    </row>
    <row r="125" spans="1:13" x14ac:dyDescent="0.25">
      <c r="A125" s="91" t="s">
        <v>117</v>
      </c>
      <c r="B125" s="99">
        <v>44905829.57</v>
      </c>
      <c r="C125" s="43">
        <f t="shared" si="7"/>
        <v>44906000</v>
      </c>
      <c r="D125" s="44">
        <f>FisCap!B125</f>
        <v>0.41818731650181484</v>
      </c>
      <c r="E125" s="49">
        <f t="shared" si="8"/>
        <v>18779000</v>
      </c>
      <c r="G125" s="10">
        <f>'School coding'!S125+'School coding'!V125</f>
        <v>0</v>
      </c>
      <c r="H125" s="10">
        <f t="shared" si="9"/>
        <v>44905829.57</v>
      </c>
      <c r="I125" s="43">
        <f t="shared" si="10"/>
        <v>44906000</v>
      </c>
      <c r="J125" s="43">
        <f t="shared" si="11"/>
        <v>0</v>
      </c>
      <c r="K125" s="44">
        <f>FisCap!C125</f>
        <v>0.41817393720132745</v>
      </c>
      <c r="L125" s="49">
        <f t="shared" si="12"/>
        <v>18779000</v>
      </c>
      <c r="M125" s="46">
        <f t="shared" si="13"/>
        <v>0</v>
      </c>
    </row>
    <row r="126" spans="1:13" x14ac:dyDescent="0.25">
      <c r="A126" s="91" t="s">
        <v>118</v>
      </c>
      <c r="B126" s="99">
        <v>390331660.70999998</v>
      </c>
      <c r="C126" s="43">
        <f t="shared" si="7"/>
        <v>390332000</v>
      </c>
      <c r="D126" s="44">
        <f>FisCap!B126</f>
        <v>0.73846870121966224</v>
      </c>
      <c r="E126" s="49">
        <f t="shared" si="8"/>
        <v>288248000</v>
      </c>
      <c r="G126" s="10">
        <f>'School coding'!S126+'School coding'!V126</f>
        <v>24335.76525</v>
      </c>
      <c r="H126" s="10">
        <f t="shared" si="9"/>
        <v>390355996.47525001</v>
      </c>
      <c r="I126" s="43">
        <f t="shared" si="10"/>
        <v>390356000</v>
      </c>
      <c r="J126" s="43">
        <f t="shared" si="11"/>
        <v>24000</v>
      </c>
      <c r="K126" s="44">
        <f>FisCap!C126</f>
        <v>0.73847547688892901</v>
      </c>
      <c r="L126" s="49">
        <f t="shared" si="12"/>
        <v>288268000</v>
      </c>
      <c r="M126" s="46">
        <f t="shared" si="13"/>
        <v>20000</v>
      </c>
    </row>
    <row r="127" spans="1:13" x14ac:dyDescent="0.25">
      <c r="A127" s="91" t="s">
        <v>125</v>
      </c>
      <c r="B127" s="99">
        <v>9313011.1799999997</v>
      </c>
      <c r="C127" s="43">
        <f t="shared" si="7"/>
        <v>9313000</v>
      </c>
      <c r="D127" s="44">
        <f>FisCap!B127</f>
        <v>0.80626139338378788</v>
      </c>
      <c r="E127" s="49">
        <f t="shared" si="8"/>
        <v>7509000</v>
      </c>
      <c r="G127" s="10">
        <f>'School coding'!S127+'School coding'!V127</f>
        <v>0</v>
      </c>
      <c r="H127" s="10">
        <f t="shared" si="9"/>
        <v>9313011.1799999997</v>
      </c>
      <c r="I127" s="43">
        <f t="shared" si="10"/>
        <v>9313000</v>
      </c>
      <c r="J127" s="43">
        <f t="shared" si="11"/>
        <v>0</v>
      </c>
      <c r="K127" s="44">
        <f>FisCap!C127</f>
        <v>0.80625693819209565</v>
      </c>
      <c r="L127" s="49">
        <f t="shared" si="12"/>
        <v>7509000</v>
      </c>
      <c r="M127" s="46">
        <f t="shared" si="13"/>
        <v>0</v>
      </c>
    </row>
    <row r="128" spans="1:13" x14ac:dyDescent="0.25">
      <c r="A128" s="91" t="s">
        <v>22</v>
      </c>
      <c r="B128" s="99">
        <v>1073020.51</v>
      </c>
      <c r="C128" s="43">
        <f t="shared" si="7"/>
        <v>1073000</v>
      </c>
      <c r="D128" s="44">
        <f>FisCap!B128</f>
        <v>0.85282888219801178</v>
      </c>
      <c r="E128" s="49">
        <f t="shared" si="8"/>
        <v>915000</v>
      </c>
      <c r="G128" s="10">
        <f>'School coding'!S128+'School coding'!V128</f>
        <v>0</v>
      </c>
      <c r="H128" s="10">
        <f t="shared" si="9"/>
        <v>1073020.51</v>
      </c>
      <c r="I128" s="43">
        <f t="shared" si="10"/>
        <v>1073000</v>
      </c>
      <c r="J128" s="43">
        <f t="shared" si="11"/>
        <v>0</v>
      </c>
      <c r="K128" s="44">
        <f>FisCap!C128</f>
        <v>0.85282549786717132</v>
      </c>
      <c r="L128" s="49">
        <f t="shared" si="12"/>
        <v>915000</v>
      </c>
      <c r="M128" s="46">
        <f t="shared" si="13"/>
        <v>0</v>
      </c>
    </row>
    <row r="129" spans="1:13" x14ac:dyDescent="0.25">
      <c r="A129" s="91" t="s">
        <v>126</v>
      </c>
      <c r="B129" s="99">
        <v>6194601.4100000001</v>
      </c>
      <c r="C129" s="43">
        <f t="shared" si="7"/>
        <v>6195000</v>
      </c>
      <c r="D129" s="44">
        <f>FisCap!B129</f>
        <v>0.82050511666461867</v>
      </c>
      <c r="E129" s="49">
        <f t="shared" si="8"/>
        <v>5083000</v>
      </c>
      <c r="G129" s="10">
        <f>'School coding'!S129+'School coding'!V129</f>
        <v>0</v>
      </c>
      <c r="H129" s="10">
        <f t="shared" si="9"/>
        <v>6194601.4100000001</v>
      </c>
      <c r="I129" s="43">
        <f t="shared" si="10"/>
        <v>6195000</v>
      </c>
      <c r="J129" s="43">
        <f t="shared" si="11"/>
        <v>0</v>
      </c>
      <c r="K129" s="44">
        <f>FisCap!C129</f>
        <v>0.82050098902002067</v>
      </c>
      <c r="L129" s="49">
        <f t="shared" si="12"/>
        <v>5083000</v>
      </c>
      <c r="M129" s="46">
        <f t="shared" si="13"/>
        <v>0</v>
      </c>
    </row>
    <row r="130" spans="1:13" x14ac:dyDescent="0.25">
      <c r="A130" s="91" t="s">
        <v>127</v>
      </c>
      <c r="B130" s="99">
        <v>28423349.84</v>
      </c>
      <c r="C130" s="43">
        <f t="shared" si="7"/>
        <v>28423000</v>
      </c>
      <c r="D130" s="44">
        <f>FisCap!B130</f>
        <v>0.6453962503891616</v>
      </c>
      <c r="E130" s="49">
        <f t="shared" si="8"/>
        <v>18344000</v>
      </c>
      <c r="G130" s="10">
        <f>'School coding'!S130+'School coding'!V130</f>
        <v>0</v>
      </c>
      <c r="H130" s="10">
        <f t="shared" si="9"/>
        <v>28423349.84</v>
      </c>
      <c r="I130" s="43">
        <f t="shared" si="10"/>
        <v>28423000</v>
      </c>
      <c r="J130" s="43">
        <f t="shared" si="11"/>
        <v>0</v>
      </c>
      <c r="K130" s="44">
        <f>FisCap!C130</f>
        <v>0.64538809596033153</v>
      </c>
      <c r="L130" s="49">
        <f t="shared" si="12"/>
        <v>18344000</v>
      </c>
      <c r="M130" s="46">
        <f t="shared" si="13"/>
        <v>0</v>
      </c>
    </row>
    <row r="131" spans="1:13" x14ac:dyDescent="0.25">
      <c r="A131" s="91" t="s">
        <v>130</v>
      </c>
      <c r="B131" s="99">
        <v>90690070.349999994</v>
      </c>
      <c r="C131" s="43">
        <f t="shared" si="7"/>
        <v>90690000</v>
      </c>
      <c r="D131" s="44">
        <f>FisCap!B131</f>
        <v>0.75296720626400437</v>
      </c>
      <c r="E131" s="49">
        <f t="shared" si="8"/>
        <v>68287000</v>
      </c>
      <c r="G131" s="10">
        <f>'School coding'!S131+'School coding'!V131</f>
        <v>0</v>
      </c>
      <c r="H131" s="10">
        <f t="shared" si="9"/>
        <v>90690070.349999994</v>
      </c>
      <c r="I131" s="43">
        <f t="shared" si="10"/>
        <v>90690000</v>
      </c>
      <c r="J131" s="43">
        <f t="shared" si="11"/>
        <v>0</v>
      </c>
      <c r="K131" s="44">
        <f>FisCap!C131</f>
        <v>0.75296152552504603</v>
      </c>
      <c r="L131" s="49">
        <f t="shared" si="12"/>
        <v>68286000</v>
      </c>
      <c r="M131" s="46">
        <f t="shared" si="13"/>
        <v>-1000</v>
      </c>
    </row>
    <row r="132" spans="1:13" x14ac:dyDescent="0.25">
      <c r="A132" s="91" t="s">
        <v>97</v>
      </c>
      <c r="B132" s="99">
        <v>4848683.0599999996</v>
      </c>
      <c r="C132" s="43">
        <f t="shared" si="7"/>
        <v>4849000</v>
      </c>
      <c r="D132" s="44">
        <f>FisCap!B132</f>
        <v>0.77310565179961621</v>
      </c>
      <c r="E132" s="49">
        <f t="shared" si="8"/>
        <v>3749000</v>
      </c>
      <c r="G132" s="10">
        <f>'School coding'!S132+'School coding'!V132</f>
        <v>0</v>
      </c>
      <c r="H132" s="10">
        <f t="shared" si="9"/>
        <v>4848683.0599999996</v>
      </c>
      <c r="I132" s="43">
        <f t="shared" si="10"/>
        <v>4849000</v>
      </c>
      <c r="J132" s="43">
        <f t="shared" si="11"/>
        <v>0</v>
      </c>
      <c r="K132" s="44">
        <f>FisCap!C132</f>
        <v>0.77310043416213681</v>
      </c>
      <c r="L132" s="49">
        <f t="shared" si="12"/>
        <v>3749000</v>
      </c>
      <c r="M132" s="46">
        <f t="shared" si="13"/>
        <v>0</v>
      </c>
    </row>
    <row r="133" spans="1:13" x14ac:dyDescent="0.25">
      <c r="A133" s="91" t="s">
        <v>131</v>
      </c>
      <c r="B133" s="99">
        <v>32004148.66</v>
      </c>
      <c r="C133" s="43">
        <f t="shared" si="7"/>
        <v>32004000</v>
      </c>
      <c r="D133" s="44">
        <f>FisCap!B133</f>
        <v>0.84820955872160075</v>
      </c>
      <c r="E133" s="49">
        <f t="shared" si="8"/>
        <v>27146000</v>
      </c>
      <c r="G133" s="10">
        <f>'School coding'!S133+'School coding'!V133</f>
        <v>0</v>
      </c>
      <c r="H133" s="10">
        <f t="shared" si="9"/>
        <v>32004148.66</v>
      </c>
      <c r="I133" s="43">
        <f t="shared" si="10"/>
        <v>32004000</v>
      </c>
      <c r="J133" s="43">
        <f t="shared" si="11"/>
        <v>0</v>
      </c>
      <c r="K133" s="44">
        <f>FisCap!C133</f>
        <v>0.84820606816530564</v>
      </c>
      <c r="L133" s="49">
        <f t="shared" si="12"/>
        <v>27146000</v>
      </c>
      <c r="M133" s="46">
        <f t="shared" si="13"/>
        <v>0</v>
      </c>
    </row>
    <row r="134" spans="1:13" x14ac:dyDescent="0.25">
      <c r="A134" s="91" t="s">
        <v>50</v>
      </c>
      <c r="B134" s="99">
        <v>4061965.44</v>
      </c>
      <c r="C134" s="43">
        <f t="shared" si="7"/>
        <v>4062000</v>
      </c>
      <c r="D134" s="44">
        <f>FisCap!B134</f>
        <v>0.83679347231153978</v>
      </c>
      <c r="E134" s="49">
        <f t="shared" si="8"/>
        <v>3399000</v>
      </c>
      <c r="G134" s="10">
        <f>'School coding'!S134+'School coding'!V134</f>
        <v>0</v>
      </c>
      <c r="H134" s="10">
        <f t="shared" si="9"/>
        <v>4061965.44</v>
      </c>
      <c r="I134" s="43">
        <f t="shared" si="10"/>
        <v>4062000</v>
      </c>
      <c r="J134" s="43">
        <f t="shared" si="11"/>
        <v>0</v>
      </c>
      <c r="K134" s="44">
        <f>FisCap!C134</f>
        <v>0.83678971923217704</v>
      </c>
      <c r="L134" s="49">
        <f t="shared" si="12"/>
        <v>3399000</v>
      </c>
      <c r="M134" s="46">
        <f t="shared" si="13"/>
        <v>0</v>
      </c>
    </row>
    <row r="135" spans="1:13" x14ac:dyDescent="0.25">
      <c r="A135" s="91" t="s">
        <v>132</v>
      </c>
      <c r="B135" s="99">
        <v>4032274.88</v>
      </c>
      <c r="C135" s="43">
        <f t="shared" si="7"/>
        <v>4032000</v>
      </c>
      <c r="D135" s="44">
        <f>FisCap!B135</f>
        <v>0.81845048211747706</v>
      </c>
      <c r="E135" s="49">
        <f t="shared" si="8"/>
        <v>3300000</v>
      </c>
      <c r="G135" s="10">
        <f>'School coding'!S135+'School coding'!V135</f>
        <v>0</v>
      </c>
      <c r="H135" s="10">
        <f t="shared" si="9"/>
        <v>4032274.88</v>
      </c>
      <c r="I135" s="43">
        <f t="shared" si="10"/>
        <v>4032000</v>
      </c>
      <c r="J135" s="43">
        <f t="shared" si="11"/>
        <v>0</v>
      </c>
      <c r="K135" s="44">
        <f>FisCap!C135</f>
        <v>0.81844630722472889</v>
      </c>
      <c r="L135" s="49">
        <f t="shared" si="12"/>
        <v>3300000</v>
      </c>
      <c r="M135" s="46">
        <f t="shared" si="13"/>
        <v>0</v>
      </c>
    </row>
    <row r="136" spans="1:13" x14ac:dyDescent="0.25">
      <c r="A136" s="91" t="s">
        <v>34</v>
      </c>
      <c r="B136" s="99">
        <v>10446479.890000001</v>
      </c>
      <c r="C136" s="43">
        <f t="shared" ref="C136:C148" si="14">ROUND(B136,-3)</f>
        <v>10446000</v>
      </c>
      <c r="D136" s="44">
        <f>FisCap!B136</f>
        <v>0.75060734345653746</v>
      </c>
      <c r="E136" s="49">
        <f t="shared" ref="E136:E148" si="15">ROUND(C136*D136,-3)</f>
        <v>7841000</v>
      </c>
      <c r="G136" s="10">
        <f>'School coding'!S136+'School coding'!V136</f>
        <v>0</v>
      </c>
      <c r="H136" s="10">
        <f t="shared" ref="H136:H148" si="16">B136+G136</f>
        <v>10446479.890000001</v>
      </c>
      <c r="I136" s="43">
        <f t="shared" ref="I136:I148" si="17">ROUND(H136,-3)</f>
        <v>10446000</v>
      </c>
      <c r="J136" s="43">
        <f t="shared" ref="J136:J148" si="18">I136-C136</f>
        <v>0</v>
      </c>
      <c r="K136" s="44">
        <f>FisCap!C136</f>
        <v>0.75060160845043356</v>
      </c>
      <c r="L136" s="49">
        <f t="shared" ref="L136:L148" si="19">ROUND(I136*K136,-3)</f>
        <v>7841000</v>
      </c>
      <c r="M136" s="46">
        <f t="shared" ref="M136:M148" si="20">L136-E136</f>
        <v>0</v>
      </c>
    </row>
    <row r="137" spans="1:13" x14ac:dyDescent="0.25">
      <c r="A137" s="91" t="s">
        <v>133</v>
      </c>
      <c r="B137" s="99">
        <v>7313910.9000000004</v>
      </c>
      <c r="C137" s="43">
        <f t="shared" si="14"/>
        <v>7314000</v>
      </c>
      <c r="D137" s="44">
        <f>FisCap!B137</f>
        <v>0.79208256824502832</v>
      </c>
      <c r="E137" s="49">
        <f t="shared" si="15"/>
        <v>5793000</v>
      </c>
      <c r="G137" s="10">
        <f>'School coding'!S137+'School coding'!V137</f>
        <v>0</v>
      </c>
      <c r="H137" s="10">
        <f t="shared" si="16"/>
        <v>7313910.9000000004</v>
      </c>
      <c r="I137" s="43">
        <f t="shared" si="17"/>
        <v>7314000</v>
      </c>
      <c r="J137" s="43">
        <f t="shared" si="18"/>
        <v>0</v>
      </c>
      <c r="K137" s="44">
        <f>FisCap!C137</f>
        <v>0.7920777869986324</v>
      </c>
      <c r="L137" s="49">
        <f t="shared" si="19"/>
        <v>5793000</v>
      </c>
      <c r="M137" s="46">
        <f t="shared" si="20"/>
        <v>0</v>
      </c>
    </row>
    <row r="138" spans="1:13" x14ac:dyDescent="0.25">
      <c r="A138" s="91" t="s">
        <v>102</v>
      </c>
      <c r="B138" s="99">
        <v>5002287.6500000004</v>
      </c>
      <c r="C138" s="43">
        <f t="shared" si="14"/>
        <v>5002000</v>
      </c>
      <c r="D138" s="44">
        <f>FisCap!B138</f>
        <v>0.76797731174393347</v>
      </c>
      <c r="E138" s="49">
        <f t="shared" si="15"/>
        <v>3841000</v>
      </c>
      <c r="G138" s="10">
        <f>'School coding'!S138+'School coding'!V138</f>
        <v>0</v>
      </c>
      <c r="H138" s="10">
        <f t="shared" si="16"/>
        <v>5002287.6500000004</v>
      </c>
      <c r="I138" s="43">
        <f t="shared" si="17"/>
        <v>5002000</v>
      </c>
      <c r="J138" s="43">
        <f t="shared" si="18"/>
        <v>0</v>
      </c>
      <c r="K138" s="44">
        <f>FisCap!C138</f>
        <v>0.76797197617571</v>
      </c>
      <c r="L138" s="49">
        <f t="shared" si="19"/>
        <v>3841000</v>
      </c>
      <c r="M138" s="46">
        <f t="shared" si="20"/>
        <v>0</v>
      </c>
    </row>
    <row r="139" spans="1:13" x14ac:dyDescent="0.25">
      <c r="A139" s="99" t="s">
        <v>134</v>
      </c>
      <c r="B139" s="99">
        <v>12114583.67</v>
      </c>
      <c r="C139" s="43">
        <f t="shared" si="14"/>
        <v>12115000</v>
      </c>
      <c r="D139" s="44">
        <f>FisCap!B139</f>
        <v>0.91026962654632371</v>
      </c>
      <c r="E139" s="49">
        <f t="shared" si="15"/>
        <v>11028000</v>
      </c>
      <c r="G139" s="10">
        <f>'School coding'!S139+'School coding'!V139</f>
        <v>0</v>
      </c>
      <c r="H139" s="10">
        <f t="shared" si="16"/>
        <v>12114583.67</v>
      </c>
      <c r="I139" s="43">
        <f t="shared" si="17"/>
        <v>12115000</v>
      </c>
      <c r="J139" s="43">
        <f t="shared" si="18"/>
        <v>0</v>
      </c>
      <c r="K139" s="44">
        <f>FisCap!C139</f>
        <v>0.91026756311652346</v>
      </c>
      <c r="L139" s="49">
        <f t="shared" si="19"/>
        <v>11028000</v>
      </c>
      <c r="M139" s="46">
        <f t="shared" si="20"/>
        <v>0</v>
      </c>
    </row>
    <row r="140" spans="1:13" x14ac:dyDescent="0.25">
      <c r="A140" s="99" t="s">
        <v>135</v>
      </c>
      <c r="B140" s="99">
        <v>2323419.17</v>
      </c>
      <c r="C140" s="43">
        <f t="shared" si="14"/>
        <v>2323000</v>
      </c>
      <c r="D140" s="44">
        <f>FisCap!B140</f>
        <v>0.81221725148673507</v>
      </c>
      <c r="E140" s="49">
        <f t="shared" si="15"/>
        <v>1887000</v>
      </c>
      <c r="G140" s="10">
        <f>'School coding'!S140+'School coding'!V140</f>
        <v>0</v>
      </c>
      <c r="H140" s="10">
        <f t="shared" si="16"/>
        <v>2323419.17</v>
      </c>
      <c r="I140" s="43">
        <f t="shared" si="17"/>
        <v>2323000</v>
      </c>
      <c r="J140" s="43">
        <f t="shared" si="18"/>
        <v>0</v>
      </c>
      <c r="K140" s="44">
        <f>FisCap!C140</f>
        <v>0.81221293325530086</v>
      </c>
      <c r="L140" s="49">
        <f t="shared" si="19"/>
        <v>1887000</v>
      </c>
      <c r="M140" s="46">
        <f t="shared" si="20"/>
        <v>0</v>
      </c>
    </row>
    <row r="141" spans="1:13" x14ac:dyDescent="0.25">
      <c r="A141" s="98" t="s">
        <v>136</v>
      </c>
      <c r="B141" s="99">
        <v>19816544.550000001</v>
      </c>
      <c r="C141" s="43">
        <f t="shared" si="14"/>
        <v>19817000</v>
      </c>
      <c r="D141" s="44">
        <f>FisCap!B141</f>
        <v>0.79663022899745961</v>
      </c>
      <c r="E141" s="49">
        <f t="shared" si="15"/>
        <v>15787000</v>
      </c>
      <c r="G141" s="10">
        <f>'School coding'!S141+'School coding'!V141</f>
        <v>0</v>
      </c>
      <c r="H141" s="10">
        <f t="shared" si="16"/>
        <v>19816544.550000001</v>
      </c>
      <c r="I141" s="43">
        <f t="shared" si="17"/>
        <v>19817000</v>
      </c>
      <c r="J141" s="43">
        <f t="shared" si="18"/>
        <v>0</v>
      </c>
      <c r="K141" s="44">
        <f>FisCap!C141</f>
        <v>0.79662555232857035</v>
      </c>
      <c r="L141" s="49">
        <f t="shared" si="19"/>
        <v>15787000</v>
      </c>
      <c r="M141" s="46">
        <f t="shared" si="20"/>
        <v>0</v>
      </c>
    </row>
    <row r="142" spans="1:13" x14ac:dyDescent="0.25">
      <c r="A142" s="99" t="s">
        <v>137</v>
      </c>
      <c r="B142" s="99">
        <v>25256437</v>
      </c>
      <c r="C142" s="43">
        <f t="shared" si="14"/>
        <v>25256000</v>
      </c>
      <c r="D142" s="44">
        <f>FisCap!B142</f>
        <v>0.6396327526757295</v>
      </c>
      <c r="E142" s="49">
        <f t="shared" si="15"/>
        <v>16155000</v>
      </c>
      <c r="G142" s="10">
        <f>'School coding'!S142+'School coding'!V142</f>
        <v>0</v>
      </c>
      <c r="H142" s="10">
        <f t="shared" si="16"/>
        <v>25256437</v>
      </c>
      <c r="I142" s="43">
        <f t="shared" si="17"/>
        <v>25256000</v>
      </c>
      <c r="J142" s="43">
        <f t="shared" si="18"/>
        <v>0</v>
      </c>
      <c r="K142" s="44">
        <f>FisCap!C142</f>
        <v>0.63962446571013987</v>
      </c>
      <c r="L142" s="49">
        <f t="shared" si="19"/>
        <v>16154000</v>
      </c>
      <c r="M142" s="46">
        <f t="shared" si="20"/>
        <v>-1000</v>
      </c>
    </row>
    <row r="143" spans="1:13" x14ac:dyDescent="0.25">
      <c r="A143" s="99" t="s">
        <v>139</v>
      </c>
      <c r="B143" s="99">
        <v>6843493.46</v>
      </c>
      <c r="C143" s="43">
        <f t="shared" si="14"/>
        <v>6843000</v>
      </c>
      <c r="D143" s="44">
        <f>FisCap!B143</f>
        <v>0.84566202250776001</v>
      </c>
      <c r="E143" s="49">
        <f t="shared" si="15"/>
        <v>5787000</v>
      </c>
      <c r="G143" s="10">
        <f>'School coding'!S143+'School coding'!V143</f>
        <v>0</v>
      </c>
      <c r="H143" s="10">
        <f t="shared" si="16"/>
        <v>6843493.46</v>
      </c>
      <c r="I143" s="43">
        <f t="shared" si="17"/>
        <v>6843000</v>
      </c>
      <c r="J143" s="43">
        <f t="shared" si="18"/>
        <v>0</v>
      </c>
      <c r="K143" s="44">
        <f>FisCap!C143</f>
        <v>0.84565847336860223</v>
      </c>
      <c r="L143" s="49">
        <f t="shared" si="19"/>
        <v>5787000</v>
      </c>
      <c r="M143" s="46">
        <f t="shared" si="20"/>
        <v>0</v>
      </c>
    </row>
    <row r="144" spans="1:13" x14ac:dyDescent="0.25">
      <c r="A144" s="97" t="s">
        <v>140</v>
      </c>
      <c r="B144" s="99">
        <v>12579369</v>
      </c>
      <c r="C144" s="43">
        <f t="shared" si="14"/>
        <v>12579000</v>
      </c>
      <c r="D144" s="44">
        <f>FisCap!B144</f>
        <v>0.78685555352169589</v>
      </c>
      <c r="E144" s="49">
        <f t="shared" si="15"/>
        <v>9898000</v>
      </c>
      <c r="G144" s="10">
        <f>'School coding'!S144+'School coding'!V144</f>
        <v>0</v>
      </c>
      <c r="H144" s="10">
        <f t="shared" si="16"/>
        <v>12579369</v>
      </c>
      <c r="I144" s="43">
        <f t="shared" si="17"/>
        <v>12579000</v>
      </c>
      <c r="J144" s="43">
        <f t="shared" si="18"/>
        <v>0</v>
      </c>
      <c r="K144" s="44">
        <f>FisCap!C144</f>
        <v>0.78685065207544436</v>
      </c>
      <c r="L144" s="49">
        <f t="shared" si="19"/>
        <v>9898000</v>
      </c>
      <c r="M144" s="46">
        <f t="shared" si="20"/>
        <v>0</v>
      </c>
    </row>
    <row r="145" spans="1:13" x14ac:dyDescent="0.25">
      <c r="A145" s="97" t="s">
        <v>23</v>
      </c>
      <c r="B145" s="99">
        <v>2753095.57</v>
      </c>
      <c r="C145" s="43">
        <f t="shared" si="14"/>
        <v>2753000</v>
      </c>
      <c r="D145" s="44">
        <f>FisCap!B145</f>
        <v>0.85282888219801178</v>
      </c>
      <c r="E145" s="49">
        <f t="shared" si="15"/>
        <v>2348000</v>
      </c>
      <c r="G145" s="10">
        <f>'School coding'!S145+'School coding'!V145</f>
        <v>0</v>
      </c>
      <c r="H145" s="10">
        <f t="shared" si="16"/>
        <v>2753095.57</v>
      </c>
      <c r="I145" s="43">
        <f t="shared" si="17"/>
        <v>2753000</v>
      </c>
      <c r="J145" s="43">
        <f t="shared" si="18"/>
        <v>0</v>
      </c>
      <c r="K145" s="44">
        <f>FisCap!C145</f>
        <v>0.85282549786717132</v>
      </c>
      <c r="L145" s="49">
        <f t="shared" si="19"/>
        <v>2348000</v>
      </c>
      <c r="M145" s="46">
        <f t="shared" si="20"/>
        <v>0</v>
      </c>
    </row>
    <row r="146" spans="1:13" x14ac:dyDescent="0.25">
      <c r="A146" s="97" t="s">
        <v>141</v>
      </c>
      <c r="B146" s="99">
        <v>11799748.76</v>
      </c>
      <c r="C146" s="43">
        <f t="shared" si="14"/>
        <v>11800000</v>
      </c>
      <c r="D146" s="44">
        <f>FisCap!B146</f>
        <v>0.82038935440237948</v>
      </c>
      <c r="E146" s="49">
        <f t="shared" si="15"/>
        <v>9681000</v>
      </c>
      <c r="G146" s="10">
        <f>'School coding'!S146+'School coding'!V146</f>
        <v>0</v>
      </c>
      <c r="H146" s="10">
        <f t="shared" si="16"/>
        <v>11799748.76</v>
      </c>
      <c r="I146" s="43">
        <f t="shared" si="17"/>
        <v>11800000</v>
      </c>
      <c r="J146" s="43">
        <f t="shared" si="18"/>
        <v>0</v>
      </c>
      <c r="K146" s="44">
        <f>FisCap!C146</f>
        <v>0.82038522409572523</v>
      </c>
      <c r="L146" s="49">
        <f t="shared" si="19"/>
        <v>9681000</v>
      </c>
      <c r="M146" s="46">
        <f t="shared" si="20"/>
        <v>0</v>
      </c>
    </row>
    <row r="147" spans="1:13" x14ac:dyDescent="0.25">
      <c r="A147" s="97" t="s">
        <v>142</v>
      </c>
      <c r="B147" s="99">
        <v>121979376.34</v>
      </c>
      <c r="C147" s="43">
        <f t="shared" si="14"/>
        <v>121979000</v>
      </c>
      <c r="D147" s="44">
        <f>FisCap!B147</f>
        <v>0.57546930887932435</v>
      </c>
      <c r="E147" s="49">
        <f t="shared" si="15"/>
        <v>70195000</v>
      </c>
      <c r="G147" s="10">
        <f>'School coding'!S147+'School coding'!V147</f>
        <v>0</v>
      </c>
      <c r="H147" s="10">
        <f t="shared" si="16"/>
        <v>121979376.34</v>
      </c>
      <c r="I147" s="43">
        <f t="shared" si="17"/>
        <v>121979000</v>
      </c>
      <c r="J147" s="43">
        <f t="shared" si="18"/>
        <v>0</v>
      </c>
      <c r="K147" s="44">
        <f>FisCap!C147</f>
        <v>0.57545954641823727</v>
      </c>
      <c r="L147" s="49">
        <f t="shared" si="19"/>
        <v>70194000</v>
      </c>
      <c r="M147" s="46">
        <f t="shared" si="20"/>
        <v>-1000</v>
      </c>
    </row>
    <row r="148" spans="1:13" x14ac:dyDescent="0.25">
      <c r="A148" s="97" t="s">
        <v>144</v>
      </c>
      <c r="B148" s="99">
        <v>55284670.310000002</v>
      </c>
      <c r="C148" s="43">
        <f t="shared" si="14"/>
        <v>55285000</v>
      </c>
      <c r="D148" s="44">
        <f>FisCap!B148</f>
        <v>0.70254352376854179</v>
      </c>
      <c r="E148" s="49">
        <f t="shared" si="15"/>
        <v>38840000</v>
      </c>
      <c r="G148" s="10">
        <f>'School coding'!S148+'School coding'!V148</f>
        <v>0</v>
      </c>
      <c r="H148" s="10">
        <f t="shared" si="16"/>
        <v>55284670.310000002</v>
      </c>
      <c r="I148" s="43">
        <f t="shared" si="17"/>
        <v>55285000</v>
      </c>
      <c r="J148" s="43">
        <f t="shared" si="18"/>
        <v>0</v>
      </c>
      <c r="K148" s="44">
        <f>FisCap!C148</f>
        <v>0.70253668349212584</v>
      </c>
      <c r="L148" s="49">
        <f t="shared" si="19"/>
        <v>38840000</v>
      </c>
      <c r="M148" s="46">
        <f t="shared" si="20"/>
        <v>0</v>
      </c>
    </row>
    <row r="149" spans="1:13" x14ac:dyDescent="0.25">
      <c r="A149" s="8" t="s">
        <v>147</v>
      </c>
      <c r="B149" s="11">
        <f>SUM(B7:B148)</f>
        <v>3113972232.9800005</v>
      </c>
      <c r="C149" s="50">
        <f t="shared" ref="C149:M149" si="21">SUM(C7:C148)</f>
        <v>3113972000</v>
      </c>
      <c r="D149" s="11"/>
      <c r="E149" s="51">
        <f t="shared" si="21"/>
        <v>2180924000</v>
      </c>
      <c r="F149" s="11"/>
      <c r="G149" s="11">
        <f t="shared" si="21"/>
        <v>71519.241750000001</v>
      </c>
      <c r="H149" s="11">
        <f t="shared" si="21"/>
        <v>3114043752.2217507</v>
      </c>
      <c r="I149" s="50">
        <f t="shared" si="21"/>
        <v>3114043000</v>
      </c>
      <c r="J149" s="11">
        <f t="shared" si="21"/>
        <v>71000</v>
      </c>
      <c r="K149" s="11"/>
      <c r="L149" s="51">
        <f t="shared" si="21"/>
        <v>2180975000</v>
      </c>
      <c r="M149" s="52">
        <f t="shared" si="21"/>
        <v>51000</v>
      </c>
    </row>
    <row r="152" spans="1:13" ht="20.25" x14ac:dyDescent="0.3">
      <c r="A152" s="15" t="s">
        <v>196</v>
      </c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</row>
    <row r="153" spans="1:13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30" x14ac:dyDescent="0.25">
      <c r="A154" s="18" t="s">
        <v>1</v>
      </c>
      <c r="B154" s="18" t="s">
        <v>188</v>
      </c>
      <c r="C154" s="18" t="s">
        <v>189</v>
      </c>
      <c r="D154" s="18" t="s">
        <v>190</v>
      </c>
      <c r="E154" s="47" t="s">
        <v>183</v>
      </c>
      <c r="F154" s="41"/>
      <c r="G154" s="18" t="s">
        <v>191</v>
      </c>
      <c r="H154" s="18" t="s">
        <v>192</v>
      </c>
      <c r="I154" s="18" t="s">
        <v>193</v>
      </c>
      <c r="J154" s="18" t="s">
        <v>194</v>
      </c>
      <c r="K154" s="18" t="s">
        <v>195</v>
      </c>
      <c r="L154" s="47" t="s">
        <v>184</v>
      </c>
      <c r="M154" s="31" t="s">
        <v>3</v>
      </c>
    </row>
    <row r="155" spans="1:13" x14ac:dyDescent="0.25">
      <c r="A155" s="93" t="s">
        <v>36</v>
      </c>
      <c r="B155" s="141">
        <v>634968.37</v>
      </c>
      <c r="C155" s="43">
        <f>ROUND(B155,-3)</f>
        <v>635000</v>
      </c>
      <c r="D155" s="44">
        <f>FisCap!B7</f>
        <v>0.89335768280397998</v>
      </c>
      <c r="E155" s="49">
        <f>ROUND(C155*D155,-3)</f>
        <v>567000</v>
      </c>
      <c r="F155" s="1"/>
      <c r="G155" s="10">
        <f>'School coding'!T7+'School coding'!W7+'School coding'!X7</f>
        <v>0</v>
      </c>
      <c r="H155" s="10">
        <f>B155+G155</f>
        <v>634968.37</v>
      </c>
      <c r="I155" s="43">
        <f>ROUND(H155,-3)</f>
        <v>635000</v>
      </c>
      <c r="J155" s="43">
        <f>I155-C155</f>
        <v>0</v>
      </c>
      <c r="K155" s="44">
        <f>FisCap!C7</f>
        <v>0.89335523046898135</v>
      </c>
      <c r="L155" s="49">
        <f>ROUND(I155*K155,-3)</f>
        <v>567000</v>
      </c>
      <c r="M155" s="46">
        <f>L155-E155</f>
        <v>0</v>
      </c>
    </row>
    <row r="156" spans="1:13" x14ac:dyDescent="0.25">
      <c r="A156" s="94" t="s">
        <v>12</v>
      </c>
      <c r="B156" s="142">
        <v>2019193.29</v>
      </c>
      <c r="C156" s="43">
        <f t="shared" ref="C156:C219" si="22">ROUND(B156,-3)</f>
        <v>2019000</v>
      </c>
      <c r="D156" s="44">
        <f>FisCap!B8</f>
        <v>0.67666492363964059</v>
      </c>
      <c r="E156" s="49">
        <f t="shared" ref="E156:E219" si="23">ROUND(C156*D156,-3)</f>
        <v>1366000</v>
      </c>
      <c r="F156" s="1"/>
      <c r="G156" s="10">
        <f>'School coding'!T8+'School coding'!W8+'School coding'!X8</f>
        <v>0</v>
      </c>
      <c r="H156" s="10">
        <f t="shared" ref="H156:H219" si="24">B156+G156</f>
        <v>2019193.29</v>
      </c>
      <c r="I156" s="43">
        <f t="shared" ref="I156:I219" si="25">ROUND(H156,-3)</f>
        <v>2019000</v>
      </c>
      <c r="J156" s="43">
        <f t="shared" ref="J156:J219" si="26">I156-C156</f>
        <v>0</v>
      </c>
      <c r="K156" s="44">
        <f>FisCap!C8</f>
        <v>0.67665748826178196</v>
      </c>
      <c r="L156" s="49">
        <f t="shared" ref="L156:L219" si="27">ROUND(I156*K156,-3)</f>
        <v>1366000</v>
      </c>
      <c r="M156" s="46">
        <f t="shared" ref="M156:M219" si="28">L156-E156</f>
        <v>0</v>
      </c>
    </row>
    <row r="157" spans="1:13" x14ac:dyDescent="0.25">
      <c r="A157" s="95" t="s">
        <v>5</v>
      </c>
      <c r="B157" s="142">
        <v>6499633.3799999999</v>
      </c>
      <c r="C157" s="43">
        <f t="shared" si="22"/>
        <v>6500000</v>
      </c>
      <c r="D157" s="44">
        <f>FisCap!B9</f>
        <v>0.74136015770287367</v>
      </c>
      <c r="E157" s="49">
        <f t="shared" si="23"/>
        <v>4819000</v>
      </c>
      <c r="F157" s="1"/>
      <c r="G157" s="10">
        <f>'School coding'!T9+'School coding'!W9+'School coding'!X9</f>
        <v>0</v>
      </c>
      <c r="H157" s="10">
        <f t="shared" si="24"/>
        <v>6499633.3799999999</v>
      </c>
      <c r="I157" s="43">
        <f t="shared" si="25"/>
        <v>6500000</v>
      </c>
      <c r="J157" s="43">
        <f t="shared" si="26"/>
        <v>0</v>
      </c>
      <c r="K157" s="44">
        <f>FisCap!C9</f>
        <v>0.74135421004950297</v>
      </c>
      <c r="L157" s="49">
        <f t="shared" si="27"/>
        <v>4819000</v>
      </c>
      <c r="M157" s="46">
        <f t="shared" si="28"/>
        <v>0</v>
      </c>
    </row>
    <row r="158" spans="1:13" x14ac:dyDescent="0.25">
      <c r="A158" s="95" t="s">
        <v>119</v>
      </c>
      <c r="B158" s="142">
        <v>4592543.6100000003</v>
      </c>
      <c r="C158" s="43">
        <f t="shared" si="22"/>
        <v>4593000</v>
      </c>
      <c r="D158" s="44">
        <f>FisCap!B10</f>
        <v>0.73846870121966224</v>
      </c>
      <c r="E158" s="49">
        <f t="shared" si="23"/>
        <v>3392000</v>
      </c>
      <c r="F158" s="1"/>
      <c r="G158" s="10">
        <f>'School coding'!T10+'School coding'!W10+'School coding'!X10</f>
        <v>0</v>
      </c>
      <c r="H158" s="10">
        <f t="shared" si="24"/>
        <v>4592543.6100000003</v>
      </c>
      <c r="I158" s="43">
        <f t="shared" si="25"/>
        <v>4593000</v>
      </c>
      <c r="J158" s="43">
        <f t="shared" si="26"/>
        <v>0</v>
      </c>
      <c r="K158" s="44">
        <f>FisCap!C10</f>
        <v>0.73847547688892901</v>
      </c>
      <c r="L158" s="49">
        <f t="shared" si="27"/>
        <v>3392000</v>
      </c>
      <c r="M158" s="46">
        <f t="shared" si="28"/>
        <v>0</v>
      </c>
    </row>
    <row r="159" spans="1:13" x14ac:dyDescent="0.25">
      <c r="A159" s="95" t="s">
        <v>86</v>
      </c>
      <c r="B159" s="142">
        <v>1681786.2</v>
      </c>
      <c r="C159" s="43">
        <f t="shared" si="22"/>
        <v>1682000</v>
      </c>
      <c r="D159" s="44">
        <f>FisCap!B11</f>
        <v>0.73289452677454958</v>
      </c>
      <c r="E159" s="49">
        <f t="shared" si="23"/>
        <v>1233000</v>
      </c>
      <c r="F159" s="1"/>
      <c r="G159" s="10">
        <f>'School coding'!T11+'School coding'!W11+'School coding'!X11</f>
        <v>0</v>
      </c>
      <c r="H159" s="10">
        <f t="shared" si="24"/>
        <v>1681786.2</v>
      </c>
      <c r="I159" s="43">
        <f t="shared" si="25"/>
        <v>1682000</v>
      </c>
      <c r="J159" s="43">
        <f t="shared" si="26"/>
        <v>0</v>
      </c>
      <c r="K159" s="44">
        <f>FisCap!C11</f>
        <v>0.73288838444646109</v>
      </c>
      <c r="L159" s="49">
        <f t="shared" si="27"/>
        <v>1233000</v>
      </c>
      <c r="M159" s="46">
        <f t="shared" si="28"/>
        <v>0</v>
      </c>
    </row>
    <row r="160" spans="1:13" x14ac:dyDescent="0.25">
      <c r="A160" s="95" t="s">
        <v>120</v>
      </c>
      <c r="B160" s="142">
        <v>9292419.8699999992</v>
      </c>
      <c r="C160" s="43">
        <f t="shared" si="22"/>
        <v>9292000</v>
      </c>
      <c r="D160" s="44">
        <f>FisCap!B12</f>
        <v>0.73846870121966224</v>
      </c>
      <c r="E160" s="49">
        <f t="shared" si="23"/>
        <v>6862000</v>
      </c>
      <c r="F160" s="1"/>
      <c r="G160" s="10">
        <f>'School coding'!T12+'School coding'!W12+'School coding'!X12</f>
        <v>0</v>
      </c>
      <c r="H160" s="10">
        <f t="shared" si="24"/>
        <v>9292419.8699999992</v>
      </c>
      <c r="I160" s="43">
        <f t="shared" si="25"/>
        <v>9292000</v>
      </c>
      <c r="J160" s="43">
        <f t="shared" si="26"/>
        <v>0</v>
      </c>
      <c r="K160" s="44">
        <f>FisCap!C12</f>
        <v>0.73847547688892901</v>
      </c>
      <c r="L160" s="49">
        <f t="shared" si="27"/>
        <v>6862000</v>
      </c>
      <c r="M160" s="46">
        <f t="shared" si="28"/>
        <v>0</v>
      </c>
    </row>
    <row r="161" spans="1:13" x14ac:dyDescent="0.25">
      <c r="A161" s="95" t="s">
        <v>8</v>
      </c>
      <c r="B161" s="142">
        <v>9059992.6400000006</v>
      </c>
      <c r="C161" s="43">
        <f t="shared" si="22"/>
        <v>9060000</v>
      </c>
      <c r="D161" s="44">
        <f>FisCap!B13</f>
        <v>0.82903473250937409</v>
      </c>
      <c r="E161" s="49">
        <f t="shared" si="23"/>
        <v>7511000</v>
      </c>
      <c r="F161" s="1"/>
      <c r="G161" s="10">
        <f>'School coding'!T13+'School coding'!W13+'School coding'!X13</f>
        <v>0</v>
      </c>
      <c r="H161" s="10">
        <f t="shared" si="24"/>
        <v>9059992.6400000006</v>
      </c>
      <c r="I161" s="43">
        <f t="shared" si="25"/>
        <v>9060000</v>
      </c>
      <c r="J161" s="43">
        <f t="shared" si="26"/>
        <v>0</v>
      </c>
      <c r="K161" s="44">
        <f>FisCap!C13</f>
        <v>0.82903080101088411</v>
      </c>
      <c r="L161" s="49">
        <f t="shared" si="27"/>
        <v>7511000</v>
      </c>
      <c r="M161" s="46">
        <f t="shared" si="28"/>
        <v>0</v>
      </c>
    </row>
    <row r="162" spans="1:13" x14ac:dyDescent="0.25">
      <c r="A162" s="95" t="s">
        <v>37</v>
      </c>
      <c r="B162" s="142">
        <v>442983.87</v>
      </c>
      <c r="C162" s="43">
        <f t="shared" si="22"/>
        <v>443000</v>
      </c>
      <c r="D162" s="44">
        <f>FisCap!B14</f>
        <v>0.89335768280397998</v>
      </c>
      <c r="E162" s="49">
        <f t="shared" si="23"/>
        <v>396000</v>
      </c>
      <c r="F162" s="1"/>
      <c r="G162" s="10">
        <f>'School coding'!T14+'School coding'!W14+'School coding'!X14</f>
        <v>0</v>
      </c>
      <c r="H162" s="10">
        <f t="shared" si="24"/>
        <v>442983.87</v>
      </c>
      <c r="I162" s="43">
        <f t="shared" si="25"/>
        <v>443000</v>
      </c>
      <c r="J162" s="43">
        <f t="shared" si="26"/>
        <v>0</v>
      </c>
      <c r="K162" s="44">
        <f>FisCap!C14</f>
        <v>0.89335523046898135</v>
      </c>
      <c r="L162" s="49">
        <f t="shared" si="27"/>
        <v>396000</v>
      </c>
      <c r="M162" s="46">
        <f t="shared" si="28"/>
        <v>0</v>
      </c>
    </row>
    <row r="163" spans="1:13" x14ac:dyDescent="0.25">
      <c r="A163" s="95" t="s">
        <v>9</v>
      </c>
      <c r="B163" s="142">
        <v>2272167.31</v>
      </c>
      <c r="C163" s="43">
        <f t="shared" si="22"/>
        <v>2272000</v>
      </c>
      <c r="D163" s="44">
        <f>FisCap!B15</f>
        <v>0.79539895140391814</v>
      </c>
      <c r="E163" s="49">
        <f t="shared" si="23"/>
        <v>1807000</v>
      </c>
      <c r="F163" s="1"/>
      <c r="G163" s="10">
        <f>'School coding'!T15+'School coding'!W15+'School coding'!X15</f>
        <v>0</v>
      </c>
      <c r="H163" s="10">
        <f t="shared" si="24"/>
        <v>2272167.31</v>
      </c>
      <c r="I163" s="43">
        <f t="shared" si="25"/>
        <v>2272000</v>
      </c>
      <c r="J163" s="43">
        <f t="shared" si="26"/>
        <v>0</v>
      </c>
      <c r="K163" s="44">
        <f>FisCap!C15</f>
        <v>0.79539424642070478</v>
      </c>
      <c r="L163" s="49">
        <f t="shared" si="27"/>
        <v>1807000</v>
      </c>
      <c r="M163" s="46">
        <f t="shared" si="28"/>
        <v>0</v>
      </c>
    </row>
    <row r="164" spans="1:13" x14ac:dyDescent="0.25">
      <c r="A164" s="95" t="s">
        <v>10</v>
      </c>
      <c r="B164" s="142">
        <v>1936359.08</v>
      </c>
      <c r="C164" s="43">
        <f t="shared" si="22"/>
        <v>1936000</v>
      </c>
      <c r="D164" s="44">
        <f>FisCap!B16</f>
        <v>0.89365982931123344</v>
      </c>
      <c r="E164" s="49">
        <f t="shared" si="23"/>
        <v>1730000</v>
      </c>
      <c r="F164" s="1"/>
      <c r="G164" s="10">
        <f>'School coding'!T16+'School coding'!W16+'School coding'!X16</f>
        <v>0</v>
      </c>
      <c r="H164" s="10">
        <f t="shared" si="24"/>
        <v>1936359.08</v>
      </c>
      <c r="I164" s="43">
        <f t="shared" si="25"/>
        <v>1936000</v>
      </c>
      <c r="J164" s="43">
        <f t="shared" si="26"/>
        <v>0</v>
      </c>
      <c r="K164" s="44">
        <f>FisCap!C16</f>
        <v>0.89365738392436256</v>
      </c>
      <c r="L164" s="49">
        <f t="shared" si="27"/>
        <v>1730000</v>
      </c>
      <c r="M164" s="46">
        <f t="shared" si="28"/>
        <v>0</v>
      </c>
    </row>
    <row r="165" spans="1:13" x14ac:dyDescent="0.25">
      <c r="A165" s="95" t="s">
        <v>11</v>
      </c>
      <c r="B165" s="142">
        <v>10810440.630000001</v>
      </c>
      <c r="C165" s="43">
        <f t="shared" si="22"/>
        <v>10810000</v>
      </c>
      <c r="D165" s="44">
        <f>FisCap!B17</f>
        <v>0.67666492363964059</v>
      </c>
      <c r="E165" s="49">
        <f t="shared" si="23"/>
        <v>7315000</v>
      </c>
      <c r="F165" s="1"/>
      <c r="G165" s="10">
        <f>'School coding'!T17+'School coding'!W17+'School coding'!X17</f>
        <v>0</v>
      </c>
      <c r="H165" s="10">
        <f t="shared" si="24"/>
        <v>10810440.630000001</v>
      </c>
      <c r="I165" s="43">
        <f t="shared" si="25"/>
        <v>10810000</v>
      </c>
      <c r="J165" s="43">
        <f t="shared" si="26"/>
        <v>0</v>
      </c>
      <c r="K165" s="44">
        <f>FisCap!C17</f>
        <v>0.67665748826178196</v>
      </c>
      <c r="L165" s="49">
        <f t="shared" si="27"/>
        <v>7315000</v>
      </c>
      <c r="M165" s="46">
        <f t="shared" si="28"/>
        <v>0</v>
      </c>
    </row>
    <row r="166" spans="1:13" x14ac:dyDescent="0.25">
      <c r="A166" s="95" t="s">
        <v>51</v>
      </c>
      <c r="B166" s="142">
        <v>576118.72</v>
      </c>
      <c r="C166" s="43">
        <f t="shared" si="22"/>
        <v>576000</v>
      </c>
      <c r="D166" s="44">
        <f>FisCap!B18</f>
        <v>0.83679347231153978</v>
      </c>
      <c r="E166" s="49">
        <f t="shared" si="23"/>
        <v>482000</v>
      </c>
      <c r="F166" s="1"/>
      <c r="G166" s="10">
        <f>'School coding'!T18+'School coding'!W18+'School coding'!X18</f>
        <v>0</v>
      </c>
      <c r="H166" s="10">
        <f t="shared" si="24"/>
        <v>576118.72</v>
      </c>
      <c r="I166" s="43">
        <f t="shared" si="25"/>
        <v>576000</v>
      </c>
      <c r="J166" s="43">
        <f t="shared" si="26"/>
        <v>0</v>
      </c>
      <c r="K166" s="44">
        <f>FisCap!C18</f>
        <v>0.83678971923217704</v>
      </c>
      <c r="L166" s="49">
        <f t="shared" si="27"/>
        <v>482000</v>
      </c>
      <c r="M166" s="46">
        <f t="shared" si="28"/>
        <v>0</v>
      </c>
    </row>
    <row r="167" spans="1:13" x14ac:dyDescent="0.25">
      <c r="A167" s="95" t="s">
        <v>14</v>
      </c>
      <c r="B167" s="142">
        <v>10089545.279999999</v>
      </c>
      <c r="C167" s="43">
        <f t="shared" si="22"/>
        <v>10090000</v>
      </c>
      <c r="D167" s="44">
        <f>FisCap!B19</f>
        <v>0.73339580937554449</v>
      </c>
      <c r="E167" s="49">
        <f t="shared" si="23"/>
        <v>7400000</v>
      </c>
      <c r="F167" s="1"/>
      <c r="G167" s="10">
        <f>'School coding'!T19+'School coding'!W19+'School coding'!X19</f>
        <v>0</v>
      </c>
      <c r="H167" s="10">
        <f t="shared" si="24"/>
        <v>10089545.279999999</v>
      </c>
      <c r="I167" s="43">
        <f t="shared" si="25"/>
        <v>10090000</v>
      </c>
      <c r="J167" s="43">
        <f t="shared" si="26"/>
        <v>0</v>
      </c>
      <c r="K167" s="44">
        <f>FisCap!C19</f>
        <v>0.73338967857489556</v>
      </c>
      <c r="L167" s="49">
        <f t="shared" si="27"/>
        <v>7400000</v>
      </c>
      <c r="M167" s="46">
        <f t="shared" si="28"/>
        <v>0</v>
      </c>
    </row>
    <row r="168" spans="1:13" x14ac:dyDescent="0.25">
      <c r="A168" s="95" t="s">
        <v>128</v>
      </c>
      <c r="B168" s="142">
        <v>4010833.68</v>
      </c>
      <c r="C168" s="43">
        <f t="shared" si="22"/>
        <v>4011000</v>
      </c>
      <c r="D168" s="44">
        <f>FisCap!B20</f>
        <v>0.6453962503891616</v>
      </c>
      <c r="E168" s="49">
        <f t="shared" si="23"/>
        <v>2589000</v>
      </c>
      <c r="F168" s="1"/>
      <c r="G168" s="10">
        <f>'School coding'!T20+'School coding'!W20+'School coding'!X20</f>
        <v>0</v>
      </c>
      <c r="H168" s="10">
        <f t="shared" si="24"/>
        <v>4010833.68</v>
      </c>
      <c r="I168" s="43">
        <f t="shared" si="25"/>
        <v>4011000</v>
      </c>
      <c r="J168" s="43">
        <f t="shared" si="26"/>
        <v>0</v>
      </c>
      <c r="K168" s="44">
        <f>FisCap!C20</f>
        <v>0.64538809596033153</v>
      </c>
      <c r="L168" s="49">
        <f t="shared" si="27"/>
        <v>2589000</v>
      </c>
      <c r="M168" s="46">
        <f t="shared" si="28"/>
        <v>0</v>
      </c>
    </row>
    <row r="169" spans="1:13" x14ac:dyDescent="0.25">
      <c r="A169" s="95" t="s">
        <v>16</v>
      </c>
      <c r="B169" s="142">
        <v>5507543.1900000004</v>
      </c>
      <c r="C169" s="43">
        <f t="shared" si="22"/>
        <v>5508000</v>
      </c>
      <c r="D169" s="44">
        <f>FisCap!B21</f>
        <v>0.78406410509394242</v>
      </c>
      <c r="E169" s="49">
        <f t="shared" si="23"/>
        <v>4319000</v>
      </c>
      <c r="F169" s="1"/>
      <c r="G169" s="10">
        <f>'School coding'!T21+'School coding'!W21+'School coding'!X21</f>
        <v>0</v>
      </c>
      <c r="H169" s="10">
        <f t="shared" si="24"/>
        <v>5507543.1900000004</v>
      </c>
      <c r="I169" s="43">
        <f t="shared" si="25"/>
        <v>5508000</v>
      </c>
      <c r="J169" s="43">
        <f t="shared" si="26"/>
        <v>0</v>
      </c>
      <c r="K169" s="44">
        <f>FisCap!C21</f>
        <v>0.78405913945584982</v>
      </c>
      <c r="L169" s="49">
        <f t="shared" si="27"/>
        <v>4319000</v>
      </c>
      <c r="M169" s="46">
        <f t="shared" si="28"/>
        <v>0</v>
      </c>
    </row>
    <row r="170" spans="1:13" x14ac:dyDescent="0.25">
      <c r="A170" s="95" t="s">
        <v>17</v>
      </c>
      <c r="B170" s="142">
        <v>1885779.65</v>
      </c>
      <c r="C170" s="43">
        <f t="shared" si="22"/>
        <v>1886000</v>
      </c>
      <c r="D170" s="44">
        <f>FisCap!B22</f>
        <v>0.84477640597753001</v>
      </c>
      <c r="E170" s="49">
        <f t="shared" si="23"/>
        <v>1593000</v>
      </c>
      <c r="F170" s="1"/>
      <c r="G170" s="10">
        <f>'School coding'!T22+'School coding'!W22+'School coding'!X22</f>
        <v>0</v>
      </c>
      <c r="H170" s="10">
        <f t="shared" si="24"/>
        <v>1885779.65</v>
      </c>
      <c r="I170" s="43">
        <f t="shared" si="25"/>
        <v>1886000</v>
      </c>
      <c r="J170" s="43">
        <f t="shared" si="26"/>
        <v>0</v>
      </c>
      <c r="K170" s="44">
        <f>FisCap!C22</f>
        <v>0.84477283647283197</v>
      </c>
      <c r="L170" s="49">
        <f t="shared" si="27"/>
        <v>1593000</v>
      </c>
      <c r="M170" s="46">
        <f t="shared" si="28"/>
        <v>0</v>
      </c>
    </row>
    <row r="171" spans="1:13" x14ac:dyDescent="0.25">
      <c r="A171" s="95" t="s">
        <v>18</v>
      </c>
      <c r="B171" s="142">
        <v>91959.84</v>
      </c>
      <c r="C171" s="43">
        <f t="shared" si="22"/>
        <v>92000</v>
      </c>
      <c r="D171" s="44">
        <f>FisCap!B23</f>
        <v>0.85282888219801178</v>
      </c>
      <c r="E171" s="49">
        <f t="shared" si="23"/>
        <v>78000</v>
      </c>
      <c r="F171" s="1"/>
      <c r="G171" s="10">
        <f>'School coding'!T23+'School coding'!W23+'School coding'!X23</f>
        <v>0</v>
      </c>
      <c r="H171" s="10">
        <f t="shared" si="24"/>
        <v>91959.84</v>
      </c>
      <c r="I171" s="43">
        <f t="shared" si="25"/>
        <v>92000</v>
      </c>
      <c r="J171" s="43">
        <f t="shared" si="26"/>
        <v>0</v>
      </c>
      <c r="K171" s="44">
        <f>FisCap!C23</f>
        <v>0.85282549786717132</v>
      </c>
      <c r="L171" s="49">
        <f t="shared" si="27"/>
        <v>78000</v>
      </c>
      <c r="M171" s="46">
        <f t="shared" si="28"/>
        <v>0</v>
      </c>
    </row>
    <row r="172" spans="1:13" x14ac:dyDescent="0.25">
      <c r="A172" s="95" t="s">
        <v>24</v>
      </c>
      <c r="B172" s="142">
        <v>5184178.72</v>
      </c>
      <c r="C172" s="43">
        <f t="shared" si="22"/>
        <v>5184000</v>
      </c>
      <c r="D172" s="44">
        <f>FisCap!B24</f>
        <v>0.82054381158932399</v>
      </c>
      <c r="E172" s="49">
        <f t="shared" si="23"/>
        <v>4254000</v>
      </c>
      <c r="F172" s="1"/>
      <c r="G172" s="10">
        <f>'School coding'!T24+'School coding'!W24+'School coding'!X24</f>
        <v>0</v>
      </c>
      <c r="H172" s="10">
        <f t="shared" si="24"/>
        <v>5184178.72</v>
      </c>
      <c r="I172" s="43">
        <f t="shared" si="25"/>
        <v>5184000</v>
      </c>
      <c r="J172" s="43">
        <f t="shared" si="26"/>
        <v>0</v>
      </c>
      <c r="K172" s="44">
        <f>FisCap!C24</f>
        <v>0.82053968483455031</v>
      </c>
      <c r="L172" s="49">
        <f t="shared" si="27"/>
        <v>4254000</v>
      </c>
      <c r="M172" s="46">
        <f t="shared" si="28"/>
        <v>0</v>
      </c>
    </row>
    <row r="173" spans="1:13" x14ac:dyDescent="0.25">
      <c r="A173" s="95" t="s">
        <v>26</v>
      </c>
      <c r="B173" s="142">
        <v>6076850.8600000003</v>
      </c>
      <c r="C173" s="43">
        <f t="shared" si="22"/>
        <v>6077000</v>
      </c>
      <c r="D173" s="44">
        <f>FisCap!B25</f>
        <v>0.81044025043579893</v>
      </c>
      <c r="E173" s="49">
        <f t="shared" si="23"/>
        <v>4925000</v>
      </c>
      <c r="F173" s="1"/>
      <c r="G173" s="10">
        <f>'School coding'!T25+'School coding'!W25+'School coding'!X25</f>
        <v>0</v>
      </c>
      <c r="H173" s="10">
        <f t="shared" si="24"/>
        <v>6076850.8600000003</v>
      </c>
      <c r="I173" s="43">
        <f t="shared" si="25"/>
        <v>6077000</v>
      </c>
      <c r="J173" s="43">
        <f t="shared" si="26"/>
        <v>0</v>
      </c>
      <c r="K173" s="44">
        <f>FisCap!C25</f>
        <v>0.81043589134064398</v>
      </c>
      <c r="L173" s="49">
        <f t="shared" si="27"/>
        <v>4925000</v>
      </c>
      <c r="M173" s="46">
        <f t="shared" si="28"/>
        <v>0</v>
      </c>
    </row>
    <row r="174" spans="1:13" x14ac:dyDescent="0.25">
      <c r="A174" s="95" t="s">
        <v>27</v>
      </c>
      <c r="B174" s="142">
        <v>2788448.55</v>
      </c>
      <c r="C174" s="43">
        <f t="shared" si="22"/>
        <v>2788000</v>
      </c>
      <c r="D174" s="44">
        <f>FisCap!B26</f>
        <v>0.87659177712696057</v>
      </c>
      <c r="E174" s="49">
        <f t="shared" si="23"/>
        <v>2444000</v>
      </c>
      <c r="F174" s="1"/>
      <c r="G174" s="10">
        <f>'School coding'!T26+'School coding'!W26+'School coding'!X26</f>
        <v>0</v>
      </c>
      <c r="H174" s="10">
        <f t="shared" si="24"/>
        <v>2788448.55</v>
      </c>
      <c r="I174" s="43">
        <f t="shared" si="25"/>
        <v>2788000</v>
      </c>
      <c r="J174" s="43">
        <f t="shared" si="26"/>
        <v>0</v>
      </c>
      <c r="K174" s="44">
        <f>FisCap!C26</f>
        <v>0.87658893924503867</v>
      </c>
      <c r="L174" s="49">
        <f t="shared" si="27"/>
        <v>2444000</v>
      </c>
      <c r="M174" s="46">
        <f t="shared" si="28"/>
        <v>0</v>
      </c>
    </row>
    <row r="175" spans="1:13" x14ac:dyDescent="0.25">
      <c r="A175" s="95" t="s">
        <v>28</v>
      </c>
      <c r="B175" s="142">
        <v>4225135.1100000003</v>
      </c>
      <c r="C175" s="43">
        <f t="shared" si="22"/>
        <v>4225000</v>
      </c>
      <c r="D175" s="44">
        <f>FisCap!B27</f>
        <v>0.81388523169809668</v>
      </c>
      <c r="E175" s="49">
        <f t="shared" si="23"/>
        <v>3439000</v>
      </c>
      <c r="F175" s="1"/>
      <c r="G175" s="10">
        <f>'School coding'!T27+'School coding'!W27+'School coding'!X27</f>
        <v>0</v>
      </c>
      <c r="H175" s="10">
        <f t="shared" si="24"/>
        <v>4225135.1100000003</v>
      </c>
      <c r="I175" s="43">
        <f t="shared" si="25"/>
        <v>4225000</v>
      </c>
      <c r="J175" s="43">
        <f t="shared" si="26"/>
        <v>0</v>
      </c>
      <c r="K175" s="44">
        <f>FisCap!C27</f>
        <v>0.81388095182335196</v>
      </c>
      <c r="L175" s="49">
        <f t="shared" si="27"/>
        <v>3439000</v>
      </c>
      <c r="M175" s="46">
        <f t="shared" si="28"/>
        <v>0</v>
      </c>
    </row>
    <row r="176" spans="1:13" x14ac:dyDescent="0.25">
      <c r="A176" s="95" t="s">
        <v>29</v>
      </c>
      <c r="B176" s="142">
        <v>1105747.1599999999</v>
      </c>
      <c r="C176" s="43">
        <f t="shared" si="22"/>
        <v>1106000</v>
      </c>
      <c r="D176" s="44">
        <f>FisCap!B28</f>
        <v>0.84766532279991846</v>
      </c>
      <c r="E176" s="49">
        <f t="shared" si="23"/>
        <v>938000</v>
      </c>
      <c r="F176" s="1"/>
      <c r="G176" s="10">
        <f>'School coding'!T28+'School coding'!W28+'School coding'!X28</f>
        <v>0</v>
      </c>
      <c r="H176" s="10">
        <f t="shared" si="24"/>
        <v>1105747.1599999999</v>
      </c>
      <c r="I176" s="43">
        <f t="shared" si="25"/>
        <v>1106000</v>
      </c>
      <c r="J176" s="43">
        <f t="shared" si="26"/>
        <v>0</v>
      </c>
      <c r="K176" s="44">
        <f>FisCap!C28</f>
        <v>0.84766181972843391</v>
      </c>
      <c r="L176" s="49">
        <f t="shared" si="27"/>
        <v>938000</v>
      </c>
      <c r="M176" s="46">
        <f t="shared" si="28"/>
        <v>0</v>
      </c>
    </row>
    <row r="177" spans="1:13" x14ac:dyDescent="0.25">
      <c r="A177" s="95" t="s">
        <v>15</v>
      </c>
      <c r="B177" s="142">
        <v>6129256.4900000002</v>
      </c>
      <c r="C177" s="43">
        <f t="shared" si="22"/>
        <v>6129000</v>
      </c>
      <c r="D177" s="44">
        <f>FisCap!B29</f>
        <v>0.73339580937554449</v>
      </c>
      <c r="E177" s="49">
        <f t="shared" si="23"/>
        <v>4495000</v>
      </c>
      <c r="F177" s="1"/>
      <c r="G177" s="10">
        <f>'School coding'!T29+'School coding'!W29+'School coding'!X29</f>
        <v>0</v>
      </c>
      <c r="H177" s="10">
        <f t="shared" si="24"/>
        <v>6129256.4900000002</v>
      </c>
      <c r="I177" s="43">
        <f t="shared" si="25"/>
        <v>6129000</v>
      </c>
      <c r="J177" s="43">
        <f t="shared" si="26"/>
        <v>0</v>
      </c>
      <c r="K177" s="44">
        <f>FisCap!C29</f>
        <v>0.73338967857489556</v>
      </c>
      <c r="L177" s="49">
        <f t="shared" si="27"/>
        <v>4495000</v>
      </c>
      <c r="M177" s="46">
        <f t="shared" si="28"/>
        <v>0</v>
      </c>
    </row>
    <row r="178" spans="1:13" x14ac:dyDescent="0.25">
      <c r="A178" s="95" t="s">
        <v>6</v>
      </c>
      <c r="B178" s="142">
        <v>1053193.8600000001</v>
      </c>
      <c r="C178" s="43">
        <f t="shared" si="22"/>
        <v>1053000</v>
      </c>
      <c r="D178" s="44">
        <f>FisCap!B30</f>
        <v>0.74136015770287367</v>
      </c>
      <c r="E178" s="49">
        <f t="shared" si="23"/>
        <v>781000</v>
      </c>
      <c r="F178" s="1"/>
      <c r="G178" s="10">
        <f>'School coding'!T30+'School coding'!W30+'School coding'!X30</f>
        <v>0</v>
      </c>
      <c r="H178" s="10">
        <f t="shared" si="24"/>
        <v>1053193.8600000001</v>
      </c>
      <c r="I178" s="43">
        <f t="shared" si="25"/>
        <v>1053000</v>
      </c>
      <c r="J178" s="43">
        <f t="shared" si="26"/>
        <v>0</v>
      </c>
      <c r="K178" s="44">
        <f>FisCap!C30</f>
        <v>0.74135421004950297</v>
      </c>
      <c r="L178" s="49">
        <f t="shared" si="27"/>
        <v>781000</v>
      </c>
      <c r="M178" s="46">
        <f t="shared" si="28"/>
        <v>0</v>
      </c>
    </row>
    <row r="179" spans="1:13" x14ac:dyDescent="0.25">
      <c r="A179" s="95" t="s">
        <v>30</v>
      </c>
      <c r="B179" s="142">
        <v>4487582.7</v>
      </c>
      <c r="C179" s="43">
        <f t="shared" si="22"/>
        <v>4488000</v>
      </c>
      <c r="D179" s="44">
        <f>FisCap!B31</f>
        <v>0.7980614954729861</v>
      </c>
      <c r="E179" s="49">
        <f t="shared" si="23"/>
        <v>3582000</v>
      </c>
      <c r="F179" s="1"/>
      <c r="G179" s="10">
        <f>'School coding'!T31+'School coding'!W31+'School coding'!X31</f>
        <v>0</v>
      </c>
      <c r="H179" s="10">
        <f t="shared" si="24"/>
        <v>4487582.7</v>
      </c>
      <c r="I179" s="43">
        <f t="shared" si="25"/>
        <v>4488000</v>
      </c>
      <c r="J179" s="43">
        <f t="shared" si="26"/>
        <v>0</v>
      </c>
      <c r="K179" s="44">
        <f>FisCap!C31</f>
        <v>0.79805685171734331</v>
      </c>
      <c r="L179" s="49">
        <f t="shared" si="27"/>
        <v>3582000</v>
      </c>
      <c r="M179" s="46">
        <f t="shared" si="28"/>
        <v>0</v>
      </c>
    </row>
    <row r="180" spans="1:13" x14ac:dyDescent="0.25">
      <c r="A180" s="95" t="s">
        <v>32</v>
      </c>
      <c r="B180" s="142">
        <v>4436423.1500000004</v>
      </c>
      <c r="C180" s="43">
        <f t="shared" si="22"/>
        <v>4436000</v>
      </c>
      <c r="D180" s="44">
        <f>FisCap!B32</f>
        <v>0.75060734345653746</v>
      </c>
      <c r="E180" s="49">
        <f t="shared" si="23"/>
        <v>3330000</v>
      </c>
      <c r="F180" s="1"/>
      <c r="G180" s="10">
        <f>'School coding'!T32+'School coding'!W32+'School coding'!X32</f>
        <v>0</v>
      </c>
      <c r="H180" s="10">
        <f t="shared" si="24"/>
        <v>4436423.1500000004</v>
      </c>
      <c r="I180" s="43">
        <f t="shared" si="25"/>
        <v>4436000</v>
      </c>
      <c r="J180" s="43">
        <f t="shared" si="26"/>
        <v>0</v>
      </c>
      <c r="K180" s="44">
        <f>FisCap!C32</f>
        <v>0.75060160845043356</v>
      </c>
      <c r="L180" s="49">
        <f t="shared" si="27"/>
        <v>3330000</v>
      </c>
      <c r="M180" s="46">
        <f t="shared" si="28"/>
        <v>0</v>
      </c>
    </row>
    <row r="181" spans="1:13" x14ac:dyDescent="0.25">
      <c r="A181" s="95" t="s">
        <v>121</v>
      </c>
      <c r="B181" s="142">
        <v>9156926.2200000007</v>
      </c>
      <c r="C181" s="43">
        <f t="shared" si="22"/>
        <v>9157000</v>
      </c>
      <c r="D181" s="44">
        <f>FisCap!B33</f>
        <v>0.73846870121966224</v>
      </c>
      <c r="E181" s="49">
        <f t="shared" si="23"/>
        <v>6762000</v>
      </c>
      <c r="F181" s="1"/>
      <c r="G181" s="10">
        <f>'School coding'!T33+'School coding'!W33+'School coding'!X33</f>
        <v>0</v>
      </c>
      <c r="H181" s="10">
        <f t="shared" si="24"/>
        <v>9156926.2200000007</v>
      </c>
      <c r="I181" s="43">
        <f t="shared" si="25"/>
        <v>9157000</v>
      </c>
      <c r="J181" s="43">
        <f t="shared" si="26"/>
        <v>0</v>
      </c>
      <c r="K181" s="44">
        <f>FisCap!C33</f>
        <v>0.73847547688892901</v>
      </c>
      <c r="L181" s="49">
        <f t="shared" si="27"/>
        <v>6762000</v>
      </c>
      <c r="M181" s="46">
        <f t="shared" si="28"/>
        <v>0</v>
      </c>
    </row>
    <row r="182" spans="1:13" x14ac:dyDescent="0.25">
      <c r="A182" s="95" t="s">
        <v>35</v>
      </c>
      <c r="B182" s="142">
        <v>1991908.52</v>
      </c>
      <c r="C182" s="43">
        <f t="shared" si="22"/>
        <v>1992000</v>
      </c>
      <c r="D182" s="44">
        <f>FisCap!B34</f>
        <v>0.89335768280397998</v>
      </c>
      <c r="E182" s="49">
        <f t="shared" si="23"/>
        <v>1780000</v>
      </c>
      <c r="F182" s="1"/>
      <c r="G182" s="10">
        <f>'School coding'!T34+'School coding'!W34+'School coding'!X34</f>
        <v>0</v>
      </c>
      <c r="H182" s="10">
        <f t="shared" si="24"/>
        <v>1991908.52</v>
      </c>
      <c r="I182" s="43">
        <f t="shared" si="25"/>
        <v>1992000</v>
      </c>
      <c r="J182" s="43">
        <f t="shared" si="26"/>
        <v>0</v>
      </c>
      <c r="K182" s="44">
        <f>FisCap!C34</f>
        <v>0.89335523046898135</v>
      </c>
      <c r="L182" s="49">
        <f t="shared" si="27"/>
        <v>1780000</v>
      </c>
      <c r="M182" s="46">
        <f t="shared" si="28"/>
        <v>0</v>
      </c>
    </row>
    <row r="183" spans="1:13" x14ac:dyDescent="0.25">
      <c r="A183" s="95" t="s">
        <v>38</v>
      </c>
      <c r="B183" s="142">
        <v>7307510.9900000002</v>
      </c>
      <c r="C183" s="43">
        <f t="shared" si="22"/>
        <v>7308000</v>
      </c>
      <c r="D183" s="44">
        <f>FisCap!B35</f>
        <v>0.68583169332492022</v>
      </c>
      <c r="E183" s="49">
        <f t="shared" si="23"/>
        <v>5012000</v>
      </c>
      <c r="F183" s="1"/>
      <c r="G183" s="10">
        <f>'School coding'!T35+'School coding'!W35+'School coding'!X35</f>
        <v>0</v>
      </c>
      <c r="H183" s="10">
        <f t="shared" si="24"/>
        <v>7307510.9900000002</v>
      </c>
      <c r="I183" s="43">
        <f t="shared" si="25"/>
        <v>7308000</v>
      </c>
      <c r="J183" s="43">
        <f t="shared" si="26"/>
        <v>0</v>
      </c>
      <c r="K183" s="44">
        <f>FisCap!C35</f>
        <v>0.68582446874508918</v>
      </c>
      <c r="L183" s="49">
        <f t="shared" si="27"/>
        <v>5012000</v>
      </c>
      <c r="M183" s="46">
        <f t="shared" si="28"/>
        <v>0</v>
      </c>
    </row>
    <row r="184" spans="1:13" x14ac:dyDescent="0.25">
      <c r="A184" s="95" t="s">
        <v>39</v>
      </c>
      <c r="B184" s="142">
        <v>98330739.209999993</v>
      </c>
      <c r="C184" s="43">
        <f t="shared" si="22"/>
        <v>98331000</v>
      </c>
      <c r="D184" s="44">
        <f>FisCap!B36</f>
        <v>0.50075512453740889</v>
      </c>
      <c r="E184" s="49">
        <f t="shared" si="23"/>
        <v>49240000</v>
      </c>
      <c r="F184" s="1"/>
      <c r="G184" s="10">
        <f>'School coding'!T36+'School coding'!W36+'School coding'!X36</f>
        <v>0</v>
      </c>
      <c r="H184" s="10">
        <f t="shared" si="24"/>
        <v>98330739.209999993</v>
      </c>
      <c r="I184" s="43">
        <f t="shared" si="25"/>
        <v>98331000</v>
      </c>
      <c r="J184" s="43">
        <f t="shared" si="26"/>
        <v>0</v>
      </c>
      <c r="K184" s="44">
        <f>FisCap!C36</f>
        <v>0.50074364395715509</v>
      </c>
      <c r="L184" s="49">
        <f t="shared" si="27"/>
        <v>49239000</v>
      </c>
      <c r="M184" s="46">
        <f t="shared" si="28"/>
        <v>-1000</v>
      </c>
    </row>
    <row r="185" spans="1:13" x14ac:dyDescent="0.25">
      <c r="A185" s="95" t="s">
        <v>109</v>
      </c>
      <c r="B185" s="142">
        <v>919328.72</v>
      </c>
      <c r="C185" s="43">
        <f t="shared" si="22"/>
        <v>919000</v>
      </c>
      <c r="D185" s="44">
        <f>FisCap!B37</f>
        <v>0.79805795307323013</v>
      </c>
      <c r="E185" s="49">
        <f t="shared" si="23"/>
        <v>733000</v>
      </c>
      <c r="F185" s="1"/>
      <c r="G185" s="10">
        <f>'School coding'!T37+'School coding'!W37+'School coding'!X37</f>
        <v>0</v>
      </c>
      <c r="H185" s="10">
        <f t="shared" si="24"/>
        <v>919328.72</v>
      </c>
      <c r="I185" s="43">
        <f t="shared" si="25"/>
        <v>919000</v>
      </c>
      <c r="J185" s="43">
        <f t="shared" si="26"/>
        <v>0</v>
      </c>
      <c r="K185" s="44">
        <f>FisCap!C37</f>
        <v>0.79805330923612672</v>
      </c>
      <c r="L185" s="49">
        <f t="shared" si="27"/>
        <v>733000</v>
      </c>
      <c r="M185" s="46">
        <f t="shared" si="28"/>
        <v>0</v>
      </c>
    </row>
    <row r="186" spans="1:13" x14ac:dyDescent="0.25">
      <c r="A186" s="95" t="s">
        <v>40</v>
      </c>
      <c r="B186" s="142">
        <v>1664035.16</v>
      </c>
      <c r="C186" s="43">
        <f t="shared" si="22"/>
        <v>1664000</v>
      </c>
      <c r="D186" s="44">
        <f>FisCap!B38</f>
        <v>0.79204694061471803</v>
      </c>
      <c r="E186" s="49">
        <f t="shared" si="23"/>
        <v>1318000</v>
      </c>
      <c r="F186" s="1"/>
      <c r="G186" s="10">
        <f>'School coding'!T38+'School coding'!W38+'School coding'!X38</f>
        <v>0</v>
      </c>
      <c r="H186" s="10">
        <f t="shared" si="24"/>
        <v>1664035.16</v>
      </c>
      <c r="I186" s="43">
        <f t="shared" si="25"/>
        <v>1664000</v>
      </c>
      <c r="J186" s="43">
        <f t="shared" si="26"/>
        <v>0</v>
      </c>
      <c r="K186" s="44">
        <f>FisCap!C38</f>
        <v>0.79204215854903315</v>
      </c>
      <c r="L186" s="49">
        <f t="shared" si="27"/>
        <v>1318000</v>
      </c>
      <c r="M186" s="46">
        <f t="shared" si="28"/>
        <v>0</v>
      </c>
    </row>
    <row r="187" spans="1:13" x14ac:dyDescent="0.25">
      <c r="A187" s="95" t="s">
        <v>41</v>
      </c>
      <c r="B187" s="142">
        <v>3031791.85</v>
      </c>
      <c r="C187" s="43">
        <f t="shared" si="22"/>
        <v>3032000</v>
      </c>
      <c r="D187" s="44">
        <f>FisCap!B39</f>
        <v>0.79044579769972723</v>
      </c>
      <c r="E187" s="49">
        <f t="shared" si="23"/>
        <v>2397000</v>
      </c>
      <c r="F187" s="1"/>
      <c r="G187" s="10">
        <f>'School coding'!T39+'School coding'!W39+'School coding'!X39</f>
        <v>0</v>
      </c>
      <c r="H187" s="10">
        <f t="shared" si="24"/>
        <v>3031791.85</v>
      </c>
      <c r="I187" s="43">
        <f t="shared" si="25"/>
        <v>3032000</v>
      </c>
      <c r="J187" s="43">
        <f t="shared" si="26"/>
        <v>0</v>
      </c>
      <c r="K187" s="44">
        <f>FisCap!C39</f>
        <v>0.79044097881433584</v>
      </c>
      <c r="L187" s="49">
        <f t="shared" si="27"/>
        <v>2397000</v>
      </c>
      <c r="M187" s="46">
        <f t="shared" si="28"/>
        <v>0</v>
      </c>
    </row>
    <row r="188" spans="1:13" x14ac:dyDescent="0.25">
      <c r="A188" s="95" t="s">
        <v>146</v>
      </c>
      <c r="B188" s="142">
        <v>1583291.14</v>
      </c>
      <c r="C188" s="43">
        <f t="shared" si="22"/>
        <v>1583000</v>
      </c>
      <c r="D188" s="44">
        <f>FisCap!B40</f>
        <v>1</v>
      </c>
      <c r="E188" s="49">
        <f t="shared" si="23"/>
        <v>1583000</v>
      </c>
      <c r="F188" s="1"/>
      <c r="G188" s="10">
        <f>'School coding'!T40+'School coding'!W40+'School coding'!X40</f>
        <v>0</v>
      </c>
      <c r="H188" s="10">
        <f t="shared" si="24"/>
        <v>1583291.14</v>
      </c>
      <c r="I188" s="43">
        <f t="shared" si="25"/>
        <v>1583000</v>
      </c>
      <c r="J188" s="43">
        <f t="shared" si="26"/>
        <v>0</v>
      </c>
      <c r="K188" s="44">
        <f>FisCap!C40</f>
        <v>1</v>
      </c>
      <c r="L188" s="49">
        <f t="shared" si="27"/>
        <v>1583000</v>
      </c>
      <c r="M188" s="46">
        <f t="shared" si="28"/>
        <v>0</v>
      </c>
    </row>
    <row r="189" spans="1:13" x14ac:dyDescent="0.25">
      <c r="A189" s="95" t="s">
        <v>42</v>
      </c>
      <c r="B189" s="142">
        <v>8434309.7599999998</v>
      </c>
      <c r="C189" s="43">
        <f t="shared" si="22"/>
        <v>8434000</v>
      </c>
      <c r="D189" s="44">
        <f>FisCap!B41</f>
        <v>0.75249455426212175</v>
      </c>
      <c r="E189" s="49">
        <f t="shared" si="23"/>
        <v>6347000</v>
      </c>
      <c r="F189" s="1"/>
      <c r="G189" s="10">
        <f>'School coding'!T41+'School coding'!W41+'School coding'!X41</f>
        <v>0</v>
      </c>
      <c r="H189" s="10">
        <f t="shared" si="24"/>
        <v>8434309.7599999998</v>
      </c>
      <c r="I189" s="43">
        <f t="shared" si="25"/>
        <v>8434000</v>
      </c>
      <c r="J189" s="43">
        <f t="shared" si="26"/>
        <v>0</v>
      </c>
      <c r="K189" s="44">
        <f>FisCap!C41</f>
        <v>0.75248886265410986</v>
      </c>
      <c r="L189" s="49">
        <f t="shared" si="27"/>
        <v>6346000</v>
      </c>
      <c r="M189" s="46">
        <f t="shared" si="28"/>
        <v>-1000</v>
      </c>
    </row>
    <row r="190" spans="1:13" x14ac:dyDescent="0.25">
      <c r="A190" s="95" t="s">
        <v>43</v>
      </c>
      <c r="B190" s="142">
        <v>3839825.99</v>
      </c>
      <c r="C190" s="43">
        <f t="shared" si="22"/>
        <v>3840000</v>
      </c>
      <c r="D190" s="44">
        <f>FisCap!B42</f>
        <v>0.77503576724706624</v>
      </c>
      <c r="E190" s="49">
        <f t="shared" si="23"/>
        <v>2976000</v>
      </c>
      <c r="F190" s="1"/>
      <c r="G190" s="10">
        <f>'School coding'!T42+'School coding'!W42+'School coding'!X42</f>
        <v>0</v>
      </c>
      <c r="H190" s="10">
        <f t="shared" si="24"/>
        <v>3839825.99</v>
      </c>
      <c r="I190" s="43">
        <f t="shared" si="25"/>
        <v>3840000</v>
      </c>
      <c r="J190" s="43">
        <f t="shared" si="26"/>
        <v>0</v>
      </c>
      <c r="K190" s="44">
        <f>FisCap!C42</f>
        <v>0.7750305939943094</v>
      </c>
      <c r="L190" s="49">
        <f t="shared" si="27"/>
        <v>2976000</v>
      </c>
      <c r="M190" s="46">
        <f t="shared" si="28"/>
        <v>0</v>
      </c>
    </row>
    <row r="191" spans="1:13" x14ac:dyDescent="0.25">
      <c r="A191" s="95" t="s">
        <v>44</v>
      </c>
      <c r="B191" s="142">
        <v>2655146.89</v>
      </c>
      <c r="C191" s="43">
        <f t="shared" si="22"/>
        <v>2655000</v>
      </c>
      <c r="D191" s="44">
        <f>FisCap!B43</f>
        <v>0.77503576724706624</v>
      </c>
      <c r="E191" s="49">
        <f t="shared" si="23"/>
        <v>2058000</v>
      </c>
      <c r="F191" s="1"/>
      <c r="G191" s="10">
        <f>'School coding'!T43+'School coding'!W43+'School coding'!X43</f>
        <v>0</v>
      </c>
      <c r="H191" s="10">
        <f t="shared" si="24"/>
        <v>2655146.89</v>
      </c>
      <c r="I191" s="43">
        <f t="shared" si="25"/>
        <v>2655000</v>
      </c>
      <c r="J191" s="43">
        <f t="shared" si="26"/>
        <v>0</v>
      </c>
      <c r="K191" s="44">
        <f>FisCap!C43</f>
        <v>0.7750305939943094</v>
      </c>
      <c r="L191" s="49">
        <f t="shared" si="27"/>
        <v>2058000</v>
      </c>
      <c r="M191" s="46">
        <f t="shared" si="28"/>
        <v>0</v>
      </c>
    </row>
    <row r="192" spans="1:13" x14ac:dyDescent="0.25">
      <c r="A192" s="95" t="s">
        <v>25</v>
      </c>
      <c r="B192" s="142">
        <v>2499172.12</v>
      </c>
      <c r="C192" s="43">
        <f t="shared" si="22"/>
        <v>2499000</v>
      </c>
      <c r="D192" s="44">
        <f>FisCap!B44</f>
        <v>0.82054381158932399</v>
      </c>
      <c r="E192" s="49">
        <f t="shared" si="23"/>
        <v>2051000</v>
      </c>
      <c r="F192" s="1"/>
      <c r="G192" s="10">
        <f>'School coding'!T44+'School coding'!W44+'School coding'!X44</f>
        <v>0</v>
      </c>
      <c r="H192" s="10">
        <f t="shared" si="24"/>
        <v>2499172.12</v>
      </c>
      <c r="I192" s="43">
        <f t="shared" si="25"/>
        <v>2499000</v>
      </c>
      <c r="J192" s="43">
        <f t="shared" si="26"/>
        <v>0</v>
      </c>
      <c r="K192" s="44">
        <f>FisCap!C44</f>
        <v>0.82053968483455031</v>
      </c>
      <c r="L192" s="49">
        <f t="shared" si="27"/>
        <v>2051000</v>
      </c>
      <c r="M192" s="46">
        <f t="shared" si="28"/>
        <v>0</v>
      </c>
    </row>
    <row r="193" spans="1:13" x14ac:dyDescent="0.25">
      <c r="A193" s="96" t="s">
        <v>87</v>
      </c>
      <c r="B193" s="142">
        <v>413283.04</v>
      </c>
      <c r="C193" s="43">
        <f t="shared" si="22"/>
        <v>413000</v>
      </c>
      <c r="D193" s="44">
        <f>FisCap!B45</f>
        <v>0.73289452677454958</v>
      </c>
      <c r="E193" s="49">
        <f t="shared" si="23"/>
        <v>303000</v>
      </c>
      <c r="F193" s="1"/>
      <c r="G193" s="10">
        <f>'School coding'!T45+'School coding'!W45+'School coding'!X45</f>
        <v>0</v>
      </c>
      <c r="H193" s="10">
        <f t="shared" si="24"/>
        <v>413283.04</v>
      </c>
      <c r="I193" s="43">
        <f t="shared" si="25"/>
        <v>413000</v>
      </c>
      <c r="J193" s="43">
        <f t="shared" si="26"/>
        <v>0</v>
      </c>
      <c r="K193" s="44">
        <f>FisCap!C45</f>
        <v>0.73288838444646109</v>
      </c>
      <c r="L193" s="49">
        <f t="shared" si="27"/>
        <v>303000</v>
      </c>
      <c r="M193" s="46">
        <f t="shared" si="28"/>
        <v>0</v>
      </c>
    </row>
    <row r="194" spans="1:13" x14ac:dyDescent="0.25">
      <c r="A194" s="97" t="s">
        <v>45</v>
      </c>
      <c r="B194" s="142">
        <v>3303507.56</v>
      </c>
      <c r="C194" s="43">
        <f t="shared" si="22"/>
        <v>3304000</v>
      </c>
      <c r="D194" s="44">
        <f>FisCap!B46</f>
        <v>0.59248774155735595</v>
      </c>
      <c r="E194" s="49">
        <f t="shared" si="23"/>
        <v>1958000</v>
      </c>
      <c r="F194" s="1"/>
      <c r="G194" s="10">
        <f>'School coding'!T46+'School coding'!W46+'School coding'!X46</f>
        <v>0</v>
      </c>
      <c r="H194" s="10">
        <f t="shared" si="24"/>
        <v>3303507.56</v>
      </c>
      <c r="I194" s="43">
        <f t="shared" si="25"/>
        <v>3304000</v>
      </c>
      <c r="J194" s="43">
        <f t="shared" si="26"/>
        <v>0</v>
      </c>
      <c r="K194" s="44">
        <f>FisCap!C46</f>
        <v>0.59247837045027518</v>
      </c>
      <c r="L194" s="49">
        <f t="shared" si="27"/>
        <v>1958000</v>
      </c>
      <c r="M194" s="46">
        <f t="shared" si="28"/>
        <v>0</v>
      </c>
    </row>
    <row r="195" spans="1:13" x14ac:dyDescent="0.25">
      <c r="A195" s="97" t="s">
        <v>82</v>
      </c>
      <c r="B195" s="142">
        <v>1404526.5</v>
      </c>
      <c r="C195" s="43">
        <f t="shared" si="22"/>
        <v>1405000</v>
      </c>
      <c r="D195" s="44">
        <f>FisCap!B47</f>
        <v>0.80449111346515989</v>
      </c>
      <c r="E195" s="49">
        <f t="shared" si="23"/>
        <v>1130000</v>
      </c>
      <c r="F195" s="1"/>
      <c r="G195" s="10">
        <f>'School coding'!T47+'School coding'!W47+'School coding'!X47</f>
        <v>0</v>
      </c>
      <c r="H195" s="10">
        <f t="shared" si="24"/>
        <v>1404526.5</v>
      </c>
      <c r="I195" s="43">
        <f t="shared" si="25"/>
        <v>1405000</v>
      </c>
      <c r="J195" s="43">
        <f t="shared" si="26"/>
        <v>0</v>
      </c>
      <c r="K195" s="44">
        <f>FisCap!C47</f>
        <v>0.8044866175643054</v>
      </c>
      <c r="L195" s="49">
        <f t="shared" si="27"/>
        <v>1130000</v>
      </c>
      <c r="M195" s="46">
        <f t="shared" si="28"/>
        <v>0</v>
      </c>
    </row>
    <row r="196" spans="1:13" x14ac:dyDescent="0.25">
      <c r="A196" s="97" t="s">
        <v>46</v>
      </c>
      <c r="B196" s="142">
        <v>2152843.48</v>
      </c>
      <c r="C196" s="43">
        <f t="shared" si="22"/>
        <v>2153000</v>
      </c>
      <c r="D196" s="44">
        <f>FisCap!B48</f>
        <v>0.78529496616581629</v>
      </c>
      <c r="E196" s="49">
        <f t="shared" si="23"/>
        <v>1691000</v>
      </c>
      <c r="F196" s="1"/>
      <c r="G196" s="10">
        <f>'School coding'!T48+'School coding'!W48+'School coding'!X48</f>
        <v>0</v>
      </c>
      <c r="H196" s="10">
        <f t="shared" si="24"/>
        <v>2152843.48</v>
      </c>
      <c r="I196" s="43">
        <f t="shared" si="25"/>
        <v>2153000</v>
      </c>
      <c r="J196" s="43">
        <f t="shared" si="26"/>
        <v>0</v>
      </c>
      <c r="K196" s="44">
        <f>FisCap!C48</f>
        <v>0.78529002883246957</v>
      </c>
      <c r="L196" s="49">
        <f t="shared" si="27"/>
        <v>1691000</v>
      </c>
      <c r="M196" s="46">
        <f t="shared" si="28"/>
        <v>0</v>
      </c>
    </row>
    <row r="197" spans="1:13" x14ac:dyDescent="0.25">
      <c r="A197" s="97" t="s">
        <v>47</v>
      </c>
      <c r="B197" s="142">
        <v>5305200.87</v>
      </c>
      <c r="C197" s="43">
        <f t="shared" si="22"/>
        <v>5305000</v>
      </c>
      <c r="D197" s="44">
        <f>FisCap!B49</f>
        <v>0.73123766962294023</v>
      </c>
      <c r="E197" s="49">
        <f t="shared" si="23"/>
        <v>3879000</v>
      </c>
      <c r="F197" s="1"/>
      <c r="G197" s="10">
        <f>'School coding'!T49+'School coding'!W49+'School coding'!X49</f>
        <v>0</v>
      </c>
      <c r="H197" s="10">
        <f t="shared" si="24"/>
        <v>5305200.87</v>
      </c>
      <c r="I197" s="43">
        <f t="shared" si="25"/>
        <v>5305000</v>
      </c>
      <c r="J197" s="43">
        <f t="shared" si="26"/>
        <v>0</v>
      </c>
      <c r="K197" s="44">
        <f>FisCap!C49</f>
        <v>0.73123148919394687</v>
      </c>
      <c r="L197" s="49">
        <f t="shared" si="27"/>
        <v>3879000</v>
      </c>
      <c r="M197" s="46">
        <f t="shared" si="28"/>
        <v>0</v>
      </c>
    </row>
    <row r="198" spans="1:13" x14ac:dyDescent="0.25">
      <c r="A198" s="96" t="s">
        <v>143</v>
      </c>
      <c r="B198" s="142">
        <v>4156018.51</v>
      </c>
      <c r="C198" s="43">
        <f t="shared" si="22"/>
        <v>4156000</v>
      </c>
      <c r="D198" s="44">
        <f>FisCap!B50</f>
        <v>0.57546930887932435</v>
      </c>
      <c r="E198" s="49">
        <f t="shared" si="23"/>
        <v>2392000</v>
      </c>
      <c r="F198" s="1"/>
      <c r="G198" s="10">
        <f>'School coding'!T50+'School coding'!W50+'School coding'!X50</f>
        <v>0</v>
      </c>
      <c r="H198" s="10">
        <f t="shared" si="24"/>
        <v>4156018.51</v>
      </c>
      <c r="I198" s="43">
        <f t="shared" si="25"/>
        <v>4156000</v>
      </c>
      <c r="J198" s="43">
        <f t="shared" si="26"/>
        <v>0</v>
      </c>
      <c r="K198" s="44">
        <f>FisCap!C50</f>
        <v>0.57545954641823727</v>
      </c>
      <c r="L198" s="49">
        <f t="shared" si="27"/>
        <v>2392000</v>
      </c>
      <c r="M198" s="46">
        <f t="shared" si="28"/>
        <v>0</v>
      </c>
    </row>
    <row r="199" spans="1:13" x14ac:dyDescent="0.25">
      <c r="A199" s="97" t="s">
        <v>122</v>
      </c>
      <c r="B199" s="142">
        <v>6105918.2999999998</v>
      </c>
      <c r="C199" s="43">
        <f t="shared" si="22"/>
        <v>6106000</v>
      </c>
      <c r="D199" s="44">
        <f>FisCap!B51</f>
        <v>0.73846870121966224</v>
      </c>
      <c r="E199" s="49">
        <f t="shared" si="23"/>
        <v>4509000</v>
      </c>
      <c r="F199" s="1"/>
      <c r="G199" s="10">
        <f>'School coding'!T51+'School coding'!W51+'School coding'!X51</f>
        <v>0</v>
      </c>
      <c r="H199" s="10">
        <f t="shared" si="24"/>
        <v>6105918.2999999998</v>
      </c>
      <c r="I199" s="43">
        <f t="shared" si="25"/>
        <v>6106000</v>
      </c>
      <c r="J199" s="43">
        <f t="shared" si="26"/>
        <v>0</v>
      </c>
      <c r="K199" s="44">
        <f>FisCap!C51</f>
        <v>0.73847547688892901</v>
      </c>
      <c r="L199" s="49">
        <f t="shared" si="27"/>
        <v>4509000</v>
      </c>
      <c r="M199" s="46">
        <f t="shared" si="28"/>
        <v>0</v>
      </c>
    </row>
    <row r="200" spans="1:13" x14ac:dyDescent="0.25">
      <c r="A200" s="91" t="s">
        <v>52</v>
      </c>
      <c r="B200" s="142">
        <v>3862371.52</v>
      </c>
      <c r="C200" s="43">
        <f t="shared" si="22"/>
        <v>3862000</v>
      </c>
      <c r="D200" s="44">
        <f>FisCap!B52</f>
        <v>0.83679347231153978</v>
      </c>
      <c r="E200" s="49">
        <f t="shared" si="23"/>
        <v>3232000</v>
      </c>
      <c r="F200" s="1"/>
      <c r="G200" s="10">
        <f>'School coding'!T52+'School coding'!W52+'School coding'!X52</f>
        <v>0</v>
      </c>
      <c r="H200" s="10">
        <f t="shared" si="24"/>
        <v>3862371.52</v>
      </c>
      <c r="I200" s="43">
        <f t="shared" si="25"/>
        <v>3862000</v>
      </c>
      <c r="J200" s="43">
        <f t="shared" si="26"/>
        <v>0</v>
      </c>
      <c r="K200" s="44">
        <f>FisCap!C52</f>
        <v>0.83678971923217704</v>
      </c>
      <c r="L200" s="49">
        <f t="shared" si="27"/>
        <v>3232000</v>
      </c>
      <c r="M200" s="46">
        <f t="shared" si="28"/>
        <v>0</v>
      </c>
    </row>
    <row r="201" spans="1:13" x14ac:dyDescent="0.25">
      <c r="A201" s="91" t="s">
        <v>53</v>
      </c>
      <c r="B201" s="142">
        <v>3714590.01</v>
      </c>
      <c r="C201" s="43">
        <f t="shared" si="22"/>
        <v>3715000</v>
      </c>
      <c r="D201" s="44">
        <f>FisCap!B53</f>
        <v>0.73064489921345699</v>
      </c>
      <c r="E201" s="49">
        <f t="shared" si="23"/>
        <v>2714000</v>
      </c>
      <c r="F201" s="1"/>
      <c r="G201" s="10">
        <f>'School coding'!T53+'School coding'!W53+'School coding'!X53</f>
        <v>0</v>
      </c>
      <c r="H201" s="10">
        <f t="shared" si="24"/>
        <v>3714590.01</v>
      </c>
      <c r="I201" s="43">
        <f t="shared" si="25"/>
        <v>3715000</v>
      </c>
      <c r="J201" s="43">
        <f t="shared" si="26"/>
        <v>0</v>
      </c>
      <c r="K201" s="44">
        <f>FisCap!C53</f>
        <v>0.73063870515318041</v>
      </c>
      <c r="L201" s="49">
        <f t="shared" si="27"/>
        <v>2714000</v>
      </c>
      <c r="M201" s="46">
        <f t="shared" si="28"/>
        <v>0</v>
      </c>
    </row>
    <row r="202" spans="1:13" x14ac:dyDescent="0.25">
      <c r="A202" s="98" t="s">
        <v>54</v>
      </c>
      <c r="B202" s="142">
        <v>3536798.9</v>
      </c>
      <c r="C202" s="43">
        <f t="shared" si="22"/>
        <v>3537000</v>
      </c>
      <c r="D202" s="44">
        <f>FisCap!B54</f>
        <v>0.88618523287675866</v>
      </c>
      <c r="E202" s="49">
        <f t="shared" si="23"/>
        <v>3134000</v>
      </c>
      <c r="F202" s="1"/>
      <c r="G202" s="10">
        <f>'School coding'!T54+'School coding'!W54+'School coding'!X54</f>
        <v>0</v>
      </c>
      <c r="H202" s="10">
        <f t="shared" si="24"/>
        <v>3536798.9</v>
      </c>
      <c r="I202" s="43">
        <f t="shared" si="25"/>
        <v>3537000</v>
      </c>
      <c r="J202" s="43">
        <f t="shared" si="26"/>
        <v>0</v>
      </c>
      <c r="K202" s="44">
        <f>FisCap!C54</f>
        <v>0.8861826156048902</v>
      </c>
      <c r="L202" s="49">
        <f t="shared" si="27"/>
        <v>3134000</v>
      </c>
      <c r="M202" s="46">
        <f t="shared" si="28"/>
        <v>0</v>
      </c>
    </row>
    <row r="203" spans="1:13" x14ac:dyDescent="0.25">
      <c r="A203" s="98" t="s">
        <v>55</v>
      </c>
      <c r="B203" s="142">
        <v>6450128.2000000002</v>
      </c>
      <c r="C203" s="43">
        <f t="shared" si="22"/>
        <v>6450000</v>
      </c>
      <c r="D203" s="44">
        <f>FisCap!B55</f>
        <v>0.75797624496663141</v>
      </c>
      <c r="E203" s="49">
        <f t="shared" si="23"/>
        <v>4889000</v>
      </c>
      <c r="F203" s="1"/>
      <c r="G203" s="10">
        <f>'School coding'!T55+'School coding'!W55+'School coding'!X55</f>
        <v>0</v>
      </c>
      <c r="H203" s="10">
        <f t="shared" si="24"/>
        <v>6450128.2000000002</v>
      </c>
      <c r="I203" s="43">
        <f t="shared" si="25"/>
        <v>6450000</v>
      </c>
      <c r="J203" s="43">
        <f t="shared" si="26"/>
        <v>0</v>
      </c>
      <c r="K203" s="44">
        <f>FisCap!C55</f>
        <v>0.75797067941497609</v>
      </c>
      <c r="L203" s="49">
        <f t="shared" si="27"/>
        <v>4889000</v>
      </c>
      <c r="M203" s="46">
        <f t="shared" si="28"/>
        <v>0</v>
      </c>
    </row>
    <row r="204" spans="1:13" x14ac:dyDescent="0.25">
      <c r="A204" s="99" t="s">
        <v>56</v>
      </c>
      <c r="B204" s="142">
        <v>2940872.79</v>
      </c>
      <c r="C204" s="43">
        <f t="shared" si="22"/>
        <v>2941000</v>
      </c>
      <c r="D204" s="44">
        <f>FisCap!B56</f>
        <v>0.75797624496663141</v>
      </c>
      <c r="E204" s="49">
        <f t="shared" si="23"/>
        <v>2229000</v>
      </c>
      <c r="F204" s="1"/>
      <c r="G204" s="10">
        <f>'School coding'!T56+'School coding'!W56+'School coding'!X56</f>
        <v>0</v>
      </c>
      <c r="H204" s="10">
        <f t="shared" si="24"/>
        <v>2940872.79</v>
      </c>
      <c r="I204" s="43">
        <f t="shared" si="25"/>
        <v>2941000</v>
      </c>
      <c r="J204" s="43">
        <f t="shared" si="26"/>
        <v>0</v>
      </c>
      <c r="K204" s="44">
        <f>FisCap!C56</f>
        <v>0.75797067941497609</v>
      </c>
      <c r="L204" s="49">
        <f t="shared" si="27"/>
        <v>2229000</v>
      </c>
      <c r="M204" s="46">
        <f t="shared" si="28"/>
        <v>0</v>
      </c>
    </row>
    <row r="205" spans="1:13" x14ac:dyDescent="0.25">
      <c r="A205" s="98" t="s">
        <v>57</v>
      </c>
      <c r="B205" s="142">
        <v>2129729.77</v>
      </c>
      <c r="C205" s="43">
        <f t="shared" si="22"/>
        <v>2130000</v>
      </c>
      <c r="D205" s="44">
        <f>FisCap!B57</f>
        <v>0.86856023309231012</v>
      </c>
      <c r="E205" s="49">
        <f t="shared" si="23"/>
        <v>1850000</v>
      </c>
      <c r="F205" s="1"/>
      <c r="G205" s="10">
        <f>'School coding'!T57+'School coding'!W57+'School coding'!X57</f>
        <v>0</v>
      </c>
      <c r="H205" s="10">
        <f t="shared" si="24"/>
        <v>2129729.77</v>
      </c>
      <c r="I205" s="43">
        <f t="shared" si="25"/>
        <v>2130000</v>
      </c>
      <c r="J205" s="43">
        <f t="shared" si="26"/>
        <v>0</v>
      </c>
      <c r="K205" s="44">
        <f>FisCap!C57</f>
        <v>0.86855721051788481</v>
      </c>
      <c r="L205" s="49">
        <f t="shared" si="27"/>
        <v>1850000</v>
      </c>
      <c r="M205" s="46">
        <f t="shared" si="28"/>
        <v>0</v>
      </c>
    </row>
    <row r="206" spans="1:13" x14ac:dyDescent="0.25">
      <c r="A206" s="99" t="s">
        <v>58</v>
      </c>
      <c r="B206" s="142">
        <v>11487148.800000001</v>
      </c>
      <c r="C206" s="43">
        <f t="shared" si="22"/>
        <v>11487000</v>
      </c>
      <c r="D206" s="44">
        <f>FisCap!B58</f>
        <v>0.74861413430365897</v>
      </c>
      <c r="E206" s="49">
        <f t="shared" si="23"/>
        <v>8599000</v>
      </c>
      <c r="F206" s="1"/>
      <c r="G206" s="10">
        <f>'School coding'!T58+'School coding'!W58+'School coding'!X58</f>
        <v>0</v>
      </c>
      <c r="H206" s="10">
        <f t="shared" si="24"/>
        <v>11487148.800000001</v>
      </c>
      <c r="I206" s="43">
        <f t="shared" si="25"/>
        <v>11487000</v>
      </c>
      <c r="J206" s="43">
        <f t="shared" si="26"/>
        <v>0</v>
      </c>
      <c r="K206" s="44">
        <f>FisCap!C58</f>
        <v>0.74860835346193644</v>
      </c>
      <c r="L206" s="49">
        <f t="shared" si="27"/>
        <v>8599000</v>
      </c>
      <c r="M206" s="46">
        <f t="shared" si="28"/>
        <v>0</v>
      </c>
    </row>
    <row r="207" spans="1:13" x14ac:dyDescent="0.25">
      <c r="A207" s="98" t="s">
        <v>59</v>
      </c>
      <c r="B207" s="142">
        <v>45322557.950000003</v>
      </c>
      <c r="C207" s="43">
        <f t="shared" si="22"/>
        <v>45323000</v>
      </c>
      <c r="D207" s="44">
        <f>FisCap!B59</f>
        <v>0.58796779428439283</v>
      </c>
      <c r="E207" s="49">
        <f t="shared" si="23"/>
        <v>26648000</v>
      </c>
      <c r="F207" s="1"/>
      <c r="G207" s="10">
        <f>'School coding'!T59+'School coding'!W59+'School coding'!X59</f>
        <v>0</v>
      </c>
      <c r="H207" s="10">
        <f t="shared" si="24"/>
        <v>45322557.950000003</v>
      </c>
      <c r="I207" s="43">
        <f t="shared" si="25"/>
        <v>45323000</v>
      </c>
      <c r="J207" s="43">
        <f t="shared" si="26"/>
        <v>0</v>
      </c>
      <c r="K207" s="44">
        <f>FisCap!C59</f>
        <v>0.58795831923710162</v>
      </c>
      <c r="L207" s="49">
        <f t="shared" si="27"/>
        <v>26648000</v>
      </c>
      <c r="M207" s="46">
        <f t="shared" si="28"/>
        <v>0</v>
      </c>
    </row>
    <row r="208" spans="1:13" x14ac:dyDescent="0.25">
      <c r="A208" s="99" t="s">
        <v>60</v>
      </c>
      <c r="B208" s="142">
        <v>1077119.31</v>
      </c>
      <c r="C208" s="43">
        <f t="shared" si="22"/>
        <v>1077000</v>
      </c>
      <c r="D208" s="44">
        <f>FisCap!B60</f>
        <v>0.90329135324968102</v>
      </c>
      <c r="E208" s="49">
        <f t="shared" si="23"/>
        <v>973000</v>
      </c>
      <c r="F208" s="1"/>
      <c r="G208" s="10">
        <f>'School coding'!T60+'School coding'!W60+'School coding'!X60</f>
        <v>0</v>
      </c>
      <c r="H208" s="10">
        <f t="shared" si="24"/>
        <v>1077119.31</v>
      </c>
      <c r="I208" s="43">
        <f t="shared" si="25"/>
        <v>1077000</v>
      </c>
      <c r="J208" s="43">
        <f t="shared" si="26"/>
        <v>0</v>
      </c>
      <c r="K208" s="44">
        <f>FisCap!C60</f>
        <v>0.90328912934827554</v>
      </c>
      <c r="L208" s="49">
        <f t="shared" si="27"/>
        <v>973000</v>
      </c>
      <c r="M208" s="46">
        <f t="shared" si="28"/>
        <v>0</v>
      </c>
    </row>
    <row r="209" spans="1:13" x14ac:dyDescent="0.25">
      <c r="A209" s="91" t="s">
        <v>61</v>
      </c>
      <c r="B209" s="142">
        <v>3566377.4</v>
      </c>
      <c r="C209" s="43">
        <f t="shared" si="22"/>
        <v>3566000</v>
      </c>
      <c r="D209" s="44">
        <f>FisCap!B61</f>
        <v>0.83599719840544773</v>
      </c>
      <c r="E209" s="49">
        <f t="shared" si="23"/>
        <v>2981000</v>
      </c>
      <c r="F209" s="1"/>
      <c r="G209" s="10">
        <f>'School coding'!T61+'School coding'!W61+'School coding'!X61</f>
        <v>0</v>
      </c>
      <c r="H209" s="10">
        <f t="shared" si="24"/>
        <v>3566377.4</v>
      </c>
      <c r="I209" s="43">
        <f t="shared" si="25"/>
        <v>3566000</v>
      </c>
      <c r="J209" s="43">
        <f t="shared" si="26"/>
        <v>0</v>
      </c>
      <c r="K209" s="44">
        <f>FisCap!C61</f>
        <v>0.83599342701505774</v>
      </c>
      <c r="L209" s="49">
        <f t="shared" si="27"/>
        <v>2981000</v>
      </c>
      <c r="M209" s="46">
        <f t="shared" si="28"/>
        <v>0</v>
      </c>
    </row>
    <row r="210" spans="1:13" x14ac:dyDescent="0.25">
      <c r="A210" s="91" t="s">
        <v>62</v>
      </c>
      <c r="B210" s="142">
        <v>3425627.83</v>
      </c>
      <c r="C210" s="43">
        <f t="shared" si="22"/>
        <v>3426000</v>
      </c>
      <c r="D210" s="44">
        <f>FisCap!B62</f>
        <v>0.67023142548762049</v>
      </c>
      <c r="E210" s="49">
        <f t="shared" si="23"/>
        <v>2296000</v>
      </c>
      <c r="F210" s="1"/>
      <c r="G210" s="10">
        <f>'School coding'!T62+'School coding'!W62+'School coding'!X62</f>
        <v>0</v>
      </c>
      <c r="H210" s="10">
        <f t="shared" si="24"/>
        <v>3425627.83</v>
      </c>
      <c r="I210" s="43">
        <f t="shared" si="25"/>
        <v>3426000</v>
      </c>
      <c r="J210" s="43">
        <f t="shared" si="26"/>
        <v>0</v>
      </c>
      <c r="K210" s="44">
        <f>FisCap!C62</f>
        <v>0.67022384216574593</v>
      </c>
      <c r="L210" s="49">
        <f t="shared" si="27"/>
        <v>2296000</v>
      </c>
      <c r="M210" s="46">
        <f t="shared" si="28"/>
        <v>0</v>
      </c>
    </row>
    <row r="211" spans="1:13" x14ac:dyDescent="0.25">
      <c r="A211" s="91" t="s">
        <v>63</v>
      </c>
      <c r="B211" s="142">
        <v>6580078.3799999999</v>
      </c>
      <c r="C211" s="43">
        <f t="shared" si="22"/>
        <v>6580000</v>
      </c>
      <c r="D211" s="44">
        <f>FisCap!B63</f>
        <v>0.79591018094544497</v>
      </c>
      <c r="E211" s="49">
        <f t="shared" si="23"/>
        <v>5237000</v>
      </c>
      <c r="F211" s="1"/>
      <c r="G211" s="10">
        <f>'School coding'!T63+'School coding'!W63+'School coding'!X63</f>
        <v>0</v>
      </c>
      <c r="H211" s="10">
        <f t="shared" si="24"/>
        <v>6580078.3799999999</v>
      </c>
      <c r="I211" s="43">
        <f t="shared" si="25"/>
        <v>6580000</v>
      </c>
      <c r="J211" s="43">
        <f t="shared" si="26"/>
        <v>0</v>
      </c>
      <c r="K211" s="44">
        <f>FisCap!C63</f>
        <v>0.79590548771840985</v>
      </c>
      <c r="L211" s="49">
        <f t="shared" si="27"/>
        <v>5237000</v>
      </c>
      <c r="M211" s="46">
        <f t="shared" si="28"/>
        <v>0</v>
      </c>
    </row>
    <row r="212" spans="1:13" x14ac:dyDescent="0.25">
      <c r="A212" s="100" t="s">
        <v>65</v>
      </c>
      <c r="B212" s="142">
        <v>2965652.11</v>
      </c>
      <c r="C212" s="43">
        <f t="shared" si="22"/>
        <v>2966000</v>
      </c>
      <c r="D212" s="44">
        <f>FisCap!B64</f>
        <v>0.80652098721382726</v>
      </c>
      <c r="E212" s="49">
        <f t="shared" si="23"/>
        <v>2392000</v>
      </c>
      <c r="F212" s="1"/>
      <c r="G212" s="10">
        <f>'School coding'!T64+'School coding'!W64+'School coding'!X64</f>
        <v>0</v>
      </c>
      <c r="H212" s="10">
        <f t="shared" si="24"/>
        <v>2965652.11</v>
      </c>
      <c r="I212" s="43">
        <f t="shared" si="25"/>
        <v>2966000</v>
      </c>
      <c r="J212" s="43">
        <f t="shared" si="26"/>
        <v>0</v>
      </c>
      <c r="K212" s="44">
        <f>FisCap!C64</f>
        <v>0.80651653799172629</v>
      </c>
      <c r="L212" s="49">
        <f t="shared" si="27"/>
        <v>2392000</v>
      </c>
      <c r="M212" s="46">
        <f t="shared" si="28"/>
        <v>0</v>
      </c>
    </row>
    <row r="213" spans="1:13" x14ac:dyDescent="0.25">
      <c r="A213" s="100" t="s">
        <v>66</v>
      </c>
      <c r="B213" s="142">
        <v>3838952.65</v>
      </c>
      <c r="C213" s="43">
        <f t="shared" si="22"/>
        <v>3839000</v>
      </c>
      <c r="D213" s="44">
        <f>FisCap!B65</f>
        <v>0.82724736279030409</v>
      </c>
      <c r="E213" s="49">
        <f t="shared" si="23"/>
        <v>3176000</v>
      </c>
      <c r="F213" s="1"/>
      <c r="G213" s="10">
        <f>'School coding'!T65+'School coding'!W65+'School coding'!X65</f>
        <v>0</v>
      </c>
      <c r="H213" s="10">
        <f t="shared" si="24"/>
        <v>3838952.65</v>
      </c>
      <c r="I213" s="43">
        <f t="shared" si="25"/>
        <v>3839000</v>
      </c>
      <c r="J213" s="43">
        <f t="shared" si="26"/>
        <v>0</v>
      </c>
      <c r="K213" s="44">
        <f>FisCap!C65</f>
        <v>0.82724339018965654</v>
      </c>
      <c r="L213" s="49">
        <f t="shared" si="27"/>
        <v>3176000</v>
      </c>
      <c r="M213" s="46">
        <f t="shared" si="28"/>
        <v>0</v>
      </c>
    </row>
    <row r="214" spans="1:13" x14ac:dyDescent="0.25">
      <c r="A214" s="100" t="s">
        <v>68</v>
      </c>
      <c r="B214" s="142">
        <v>2991585.43</v>
      </c>
      <c r="C214" s="43">
        <f t="shared" si="22"/>
        <v>2992000</v>
      </c>
      <c r="D214" s="44">
        <f>FisCap!B66</f>
        <v>0.75371685679575595</v>
      </c>
      <c r="E214" s="49">
        <f t="shared" si="23"/>
        <v>2255000</v>
      </c>
      <c r="F214" s="1"/>
      <c r="G214" s="10">
        <f>'School coding'!T66+'School coding'!W66+'School coding'!X66</f>
        <v>0</v>
      </c>
      <c r="H214" s="10">
        <f t="shared" si="24"/>
        <v>2991585.43</v>
      </c>
      <c r="I214" s="43">
        <f t="shared" si="25"/>
        <v>2992000</v>
      </c>
      <c r="J214" s="43">
        <f t="shared" si="26"/>
        <v>0</v>
      </c>
      <c r="K214" s="44">
        <f>FisCap!C66</f>
        <v>0.75371119329567871</v>
      </c>
      <c r="L214" s="49">
        <f t="shared" si="27"/>
        <v>2255000</v>
      </c>
      <c r="M214" s="46">
        <f t="shared" si="28"/>
        <v>0</v>
      </c>
    </row>
    <row r="215" spans="1:13" x14ac:dyDescent="0.25">
      <c r="A215" s="101" t="s">
        <v>70</v>
      </c>
      <c r="B215" s="142">
        <v>3466528.47</v>
      </c>
      <c r="C215" s="43">
        <f t="shared" si="22"/>
        <v>3467000</v>
      </c>
      <c r="D215" s="44">
        <f>FisCap!B67</f>
        <v>0.86351042035938674</v>
      </c>
      <c r="E215" s="49">
        <f t="shared" si="23"/>
        <v>2994000</v>
      </c>
      <c r="F215" s="1"/>
      <c r="G215" s="10">
        <f>'School coding'!T67+'School coding'!W67+'School coding'!X67</f>
        <v>0</v>
      </c>
      <c r="H215" s="10">
        <f t="shared" si="24"/>
        <v>3466528.47</v>
      </c>
      <c r="I215" s="43">
        <f t="shared" si="25"/>
        <v>3467000</v>
      </c>
      <c r="J215" s="43">
        <f t="shared" si="26"/>
        <v>0</v>
      </c>
      <c r="K215" s="44">
        <f>FisCap!C67</f>
        <v>0.86350728166002322</v>
      </c>
      <c r="L215" s="49">
        <f t="shared" si="27"/>
        <v>2994000</v>
      </c>
      <c r="M215" s="46">
        <f t="shared" si="28"/>
        <v>0</v>
      </c>
    </row>
    <row r="216" spans="1:13" ht="29.25" x14ac:dyDescent="0.25">
      <c r="A216" s="102" t="s">
        <v>19</v>
      </c>
      <c r="B216" s="142">
        <v>678719.05</v>
      </c>
      <c r="C216" s="43">
        <f t="shared" si="22"/>
        <v>679000</v>
      </c>
      <c r="D216" s="44">
        <f>FisCap!B68</f>
        <v>0.85282888219801178</v>
      </c>
      <c r="E216" s="49">
        <f t="shared" si="23"/>
        <v>579000</v>
      </c>
      <c r="F216" s="1"/>
      <c r="G216" s="10">
        <f>'School coding'!T68+'School coding'!W68+'School coding'!X68</f>
        <v>0</v>
      </c>
      <c r="H216" s="10">
        <f t="shared" si="24"/>
        <v>678719.05</v>
      </c>
      <c r="I216" s="43">
        <f t="shared" si="25"/>
        <v>679000</v>
      </c>
      <c r="J216" s="43">
        <f t="shared" si="26"/>
        <v>0</v>
      </c>
      <c r="K216" s="44">
        <f>FisCap!C68</f>
        <v>0.85282549786717132</v>
      </c>
      <c r="L216" s="49">
        <f t="shared" si="27"/>
        <v>579000</v>
      </c>
      <c r="M216" s="46">
        <f t="shared" si="28"/>
        <v>0</v>
      </c>
    </row>
    <row r="217" spans="1:13" x14ac:dyDescent="0.25">
      <c r="A217" s="91" t="s">
        <v>71</v>
      </c>
      <c r="B217" s="142">
        <v>1407270.79</v>
      </c>
      <c r="C217" s="43">
        <f t="shared" si="22"/>
        <v>1407000</v>
      </c>
      <c r="D217" s="44">
        <f>FisCap!B69</f>
        <v>0.87612358615773578</v>
      </c>
      <c r="E217" s="49">
        <f t="shared" si="23"/>
        <v>1233000</v>
      </c>
      <c r="F217" s="1"/>
      <c r="G217" s="10">
        <f>'School coding'!T69+'School coding'!W69+'School coding'!X69</f>
        <v>0</v>
      </c>
      <c r="H217" s="10">
        <f t="shared" si="24"/>
        <v>1407270.79</v>
      </c>
      <c r="I217" s="43">
        <f t="shared" si="25"/>
        <v>1407000</v>
      </c>
      <c r="J217" s="43">
        <f t="shared" si="26"/>
        <v>0</v>
      </c>
      <c r="K217" s="44">
        <f>FisCap!C69</f>
        <v>0.87612073750934583</v>
      </c>
      <c r="L217" s="49">
        <f t="shared" si="27"/>
        <v>1233000</v>
      </c>
      <c r="M217" s="46">
        <f t="shared" si="28"/>
        <v>0</v>
      </c>
    </row>
    <row r="218" spans="1:13" x14ac:dyDescent="0.25">
      <c r="A218" s="97" t="s">
        <v>48</v>
      </c>
      <c r="B218" s="142">
        <v>1130617.29</v>
      </c>
      <c r="C218" s="43">
        <f t="shared" si="22"/>
        <v>1131000</v>
      </c>
      <c r="D218" s="44">
        <f>FisCap!B70</f>
        <v>0.83679347231153978</v>
      </c>
      <c r="E218" s="49">
        <f t="shared" si="23"/>
        <v>946000</v>
      </c>
      <c r="F218" s="1"/>
      <c r="G218" s="10">
        <f>'School coding'!T70+'School coding'!W70+'School coding'!X70</f>
        <v>0</v>
      </c>
      <c r="H218" s="10">
        <f t="shared" si="24"/>
        <v>1130617.29</v>
      </c>
      <c r="I218" s="43">
        <f t="shared" si="25"/>
        <v>1131000</v>
      </c>
      <c r="J218" s="43">
        <f t="shared" si="26"/>
        <v>0</v>
      </c>
      <c r="K218" s="44">
        <f>FisCap!C70</f>
        <v>0.83678971923217704</v>
      </c>
      <c r="L218" s="49">
        <f t="shared" si="27"/>
        <v>946000</v>
      </c>
      <c r="M218" s="46">
        <f t="shared" si="28"/>
        <v>0</v>
      </c>
    </row>
    <row r="219" spans="1:13" x14ac:dyDescent="0.25">
      <c r="A219" s="100" t="s">
        <v>72</v>
      </c>
      <c r="B219" s="142">
        <v>2941023.25</v>
      </c>
      <c r="C219" s="43">
        <f t="shared" si="22"/>
        <v>2941000</v>
      </c>
      <c r="D219" s="44">
        <f>FisCap!B71</f>
        <v>0.73325090530660653</v>
      </c>
      <c r="E219" s="49">
        <f t="shared" si="23"/>
        <v>2156000</v>
      </c>
      <c r="F219" s="1"/>
      <c r="G219" s="10">
        <f>'School coding'!T71+'School coding'!W71+'School coding'!X71</f>
        <v>0</v>
      </c>
      <c r="H219" s="10">
        <f t="shared" si="24"/>
        <v>2941023.25</v>
      </c>
      <c r="I219" s="43">
        <f t="shared" si="25"/>
        <v>2941000</v>
      </c>
      <c r="J219" s="43">
        <f t="shared" si="26"/>
        <v>0</v>
      </c>
      <c r="K219" s="44">
        <f>FisCap!C71</f>
        <v>0.73324477117375952</v>
      </c>
      <c r="L219" s="49">
        <f t="shared" si="27"/>
        <v>2156000</v>
      </c>
      <c r="M219" s="46">
        <f t="shared" si="28"/>
        <v>0</v>
      </c>
    </row>
    <row r="220" spans="1:13" x14ac:dyDescent="0.25">
      <c r="A220" s="91" t="s">
        <v>20</v>
      </c>
      <c r="B220" s="142">
        <v>1271356.5</v>
      </c>
      <c r="C220" s="43">
        <f t="shared" ref="C220:C283" si="29">ROUND(B220,-3)</f>
        <v>1271000</v>
      </c>
      <c r="D220" s="44">
        <f>FisCap!B72</f>
        <v>0.85282888219801178</v>
      </c>
      <c r="E220" s="49">
        <f t="shared" ref="E220:E283" si="30">ROUND(C220*D220,-3)</f>
        <v>1084000</v>
      </c>
      <c r="F220" s="1"/>
      <c r="G220" s="10">
        <f>'School coding'!T72+'School coding'!W72+'School coding'!X72</f>
        <v>0</v>
      </c>
      <c r="H220" s="10">
        <f t="shared" ref="H220:H283" si="31">B220+G220</f>
        <v>1271356.5</v>
      </c>
      <c r="I220" s="43">
        <f t="shared" ref="I220:I283" si="32">ROUND(H220,-3)</f>
        <v>1271000</v>
      </c>
      <c r="J220" s="43">
        <f t="shared" ref="J220:J283" si="33">I220-C220</f>
        <v>0</v>
      </c>
      <c r="K220" s="44">
        <f>FisCap!C72</f>
        <v>0.85282549786717132</v>
      </c>
      <c r="L220" s="49">
        <f t="shared" ref="L220:L283" si="34">ROUND(I220*K220,-3)</f>
        <v>1084000</v>
      </c>
      <c r="M220" s="46">
        <f t="shared" ref="M220:M283" si="35">L220-E220</f>
        <v>0</v>
      </c>
    </row>
    <row r="221" spans="1:13" x14ac:dyDescent="0.25">
      <c r="A221" s="97" t="s">
        <v>73</v>
      </c>
      <c r="B221" s="142">
        <v>1555967.37</v>
      </c>
      <c r="C221" s="43">
        <f t="shared" si="29"/>
        <v>1556000</v>
      </c>
      <c r="D221" s="44">
        <f>FisCap!B73</f>
        <v>0.87243741551702714</v>
      </c>
      <c r="E221" s="49">
        <f t="shared" si="30"/>
        <v>1358000</v>
      </c>
      <c r="F221" s="1"/>
      <c r="G221" s="10">
        <f>'School coding'!T73+'School coding'!W73+'School coding'!X73</f>
        <v>0</v>
      </c>
      <c r="H221" s="10">
        <f t="shared" si="31"/>
        <v>1555967.37</v>
      </c>
      <c r="I221" s="43">
        <f t="shared" si="32"/>
        <v>1556000</v>
      </c>
      <c r="J221" s="43">
        <f t="shared" si="33"/>
        <v>0</v>
      </c>
      <c r="K221" s="44">
        <f>FisCap!C73</f>
        <v>0.87243448210186259</v>
      </c>
      <c r="L221" s="49">
        <f t="shared" si="34"/>
        <v>1358000</v>
      </c>
      <c r="M221" s="46">
        <f t="shared" si="35"/>
        <v>0</v>
      </c>
    </row>
    <row r="222" spans="1:13" x14ac:dyDescent="0.25">
      <c r="A222" s="100" t="s">
        <v>74</v>
      </c>
      <c r="B222" s="142">
        <v>7083957.4199999999</v>
      </c>
      <c r="C222" s="43">
        <f t="shared" si="29"/>
        <v>7084000</v>
      </c>
      <c r="D222" s="44">
        <f>FisCap!B74</f>
        <v>0.761272672906534</v>
      </c>
      <c r="E222" s="49">
        <f t="shared" si="30"/>
        <v>5393000</v>
      </c>
      <c r="F222" s="1"/>
      <c r="G222" s="10">
        <f>'School coding'!T74+'School coding'!W74+'School coding'!X74</f>
        <v>0</v>
      </c>
      <c r="H222" s="10">
        <f t="shared" si="31"/>
        <v>7083957.4199999999</v>
      </c>
      <c r="I222" s="43">
        <f t="shared" si="32"/>
        <v>7084000</v>
      </c>
      <c r="J222" s="43">
        <f t="shared" si="33"/>
        <v>0</v>
      </c>
      <c r="K222" s="44">
        <f>FisCap!C74</f>
        <v>0.76126718315917319</v>
      </c>
      <c r="L222" s="49">
        <f t="shared" si="34"/>
        <v>5393000</v>
      </c>
      <c r="M222" s="46">
        <f t="shared" si="35"/>
        <v>0</v>
      </c>
    </row>
    <row r="223" spans="1:13" x14ac:dyDescent="0.25">
      <c r="A223" s="91" t="s">
        <v>138</v>
      </c>
      <c r="B223" s="142">
        <v>7984600.8200000003</v>
      </c>
      <c r="C223" s="43">
        <f t="shared" si="29"/>
        <v>7985000</v>
      </c>
      <c r="D223" s="44">
        <f>FisCap!B75</f>
        <v>0.6396327526757295</v>
      </c>
      <c r="E223" s="49">
        <f t="shared" si="30"/>
        <v>5107000</v>
      </c>
      <c r="F223" s="1"/>
      <c r="G223" s="10">
        <f>'School coding'!T75+'School coding'!W75+'School coding'!X75</f>
        <v>0</v>
      </c>
      <c r="H223" s="10">
        <f t="shared" si="31"/>
        <v>7984600.8200000003</v>
      </c>
      <c r="I223" s="43">
        <f t="shared" si="32"/>
        <v>7985000</v>
      </c>
      <c r="J223" s="43">
        <f t="shared" si="33"/>
        <v>0</v>
      </c>
      <c r="K223" s="44">
        <f>FisCap!C75</f>
        <v>0.63962446571013987</v>
      </c>
      <c r="L223" s="49">
        <f t="shared" si="34"/>
        <v>5107000</v>
      </c>
      <c r="M223" s="46">
        <f t="shared" si="35"/>
        <v>0</v>
      </c>
    </row>
    <row r="224" spans="1:13" x14ac:dyDescent="0.25">
      <c r="A224" s="97" t="s">
        <v>75</v>
      </c>
      <c r="B224" s="142">
        <v>2080764.27</v>
      </c>
      <c r="C224" s="43">
        <f t="shared" si="29"/>
        <v>2081000</v>
      </c>
      <c r="D224" s="44">
        <f>FisCap!B76</f>
        <v>0.80660558960306772</v>
      </c>
      <c r="E224" s="49">
        <f t="shared" si="30"/>
        <v>1679000</v>
      </c>
      <c r="F224" s="1"/>
      <c r="G224" s="10">
        <f>'School coding'!T76+'School coding'!W76+'School coding'!X76</f>
        <v>0</v>
      </c>
      <c r="H224" s="10">
        <f t="shared" si="31"/>
        <v>2080764.27</v>
      </c>
      <c r="I224" s="43">
        <f t="shared" si="32"/>
        <v>2081000</v>
      </c>
      <c r="J224" s="43">
        <f t="shared" si="33"/>
        <v>0</v>
      </c>
      <c r="K224" s="44">
        <f>FisCap!C76</f>
        <v>0.80660114232647395</v>
      </c>
      <c r="L224" s="49">
        <f t="shared" si="34"/>
        <v>1679000</v>
      </c>
      <c r="M224" s="46">
        <f t="shared" si="35"/>
        <v>0</v>
      </c>
    </row>
    <row r="225" spans="1:13" x14ac:dyDescent="0.25">
      <c r="A225" s="91" t="s">
        <v>129</v>
      </c>
      <c r="B225" s="142">
        <v>7375261.6299999999</v>
      </c>
      <c r="C225" s="43">
        <f t="shared" si="29"/>
        <v>7375000</v>
      </c>
      <c r="D225" s="44">
        <f>FisCap!B77</f>
        <v>0.6453962503891616</v>
      </c>
      <c r="E225" s="49">
        <f t="shared" si="30"/>
        <v>4760000</v>
      </c>
      <c r="F225" s="1"/>
      <c r="G225" s="10">
        <f>'School coding'!T77+'School coding'!W77+'School coding'!X77</f>
        <v>0</v>
      </c>
      <c r="H225" s="10">
        <f t="shared" si="31"/>
        <v>7375261.6299999999</v>
      </c>
      <c r="I225" s="43">
        <f t="shared" si="32"/>
        <v>7375000</v>
      </c>
      <c r="J225" s="43">
        <f t="shared" si="33"/>
        <v>0</v>
      </c>
      <c r="K225" s="44">
        <f>FisCap!C77</f>
        <v>0.64538809596033153</v>
      </c>
      <c r="L225" s="49">
        <f t="shared" si="34"/>
        <v>4760000</v>
      </c>
      <c r="M225" s="46">
        <f t="shared" si="35"/>
        <v>0</v>
      </c>
    </row>
    <row r="226" spans="1:13" x14ac:dyDescent="0.25">
      <c r="A226" s="91" t="s">
        <v>76</v>
      </c>
      <c r="B226" s="142">
        <v>60864166.420000002</v>
      </c>
      <c r="C226" s="43">
        <f t="shared" si="29"/>
        <v>60864000</v>
      </c>
      <c r="D226" s="44">
        <f>FisCap!B78</f>
        <v>0.59348114747230563</v>
      </c>
      <c r="E226" s="49">
        <f t="shared" si="30"/>
        <v>36122000</v>
      </c>
      <c r="F226" s="1"/>
      <c r="G226" s="10">
        <f>'School coding'!T78+'School coding'!W78+'School coding'!X78</f>
        <v>7794.8840227214287</v>
      </c>
      <c r="H226" s="10">
        <f t="shared" si="31"/>
        <v>60871961.304022722</v>
      </c>
      <c r="I226" s="43">
        <f t="shared" si="32"/>
        <v>60872000</v>
      </c>
      <c r="J226" s="43">
        <f t="shared" si="33"/>
        <v>8000</v>
      </c>
      <c r="K226" s="44">
        <f>FisCap!C78</f>
        <v>0.59352484567258013</v>
      </c>
      <c r="L226" s="49">
        <f t="shared" si="34"/>
        <v>36129000</v>
      </c>
      <c r="M226" s="46">
        <f t="shared" si="35"/>
        <v>7000</v>
      </c>
    </row>
    <row r="227" spans="1:13" x14ac:dyDescent="0.25">
      <c r="A227" s="97" t="s">
        <v>77</v>
      </c>
      <c r="B227" s="142">
        <v>837171.18</v>
      </c>
      <c r="C227" s="43">
        <f t="shared" si="29"/>
        <v>837000</v>
      </c>
      <c r="D227" s="44">
        <f>FisCap!B79</f>
        <v>0.84754862988910173</v>
      </c>
      <c r="E227" s="49">
        <f t="shared" si="30"/>
        <v>709000</v>
      </c>
      <c r="F227" s="1"/>
      <c r="G227" s="10">
        <f>'School coding'!T79+'School coding'!W79+'School coding'!X79</f>
        <v>0</v>
      </c>
      <c r="H227" s="10">
        <f t="shared" si="31"/>
        <v>837171.18</v>
      </c>
      <c r="I227" s="43">
        <f t="shared" si="32"/>
        <v>837000</v>
      </c>
      <c r="J227" s="43">
        <f t="shared" si="33"/>
        <v>0</v>
      </c>
      <c r="K227" s="44">
        <f>FisCap!C79</f>
        <v>0.84754512413415983</v>
      </c>
      <c r="L227" s="49">
        <f t="shared" si="34"/>
        <v>709000</v>
      </c>
      <c r="M227" s="46">
        <f t="shared" si="35"/>
        <v>0</v>
      </c>
    </row>
    <row r="228" spans="1:13" x14ac:dyDescent="0.25">
      <c r="A228" s="91" t="s">
        <v>123</v>
      </c>
      <c r="B228" s="142">
        <v>1804666.42</v>
      </c>
      <c r="C228" s="43">
        <f t="shared" si="29"/>
        <v>1805000</v>
      </c>
      <c r="D228" s="44">
        <f>FisCap!B80</f>
        <v>0.73846870121966224</v>
      </c>
      <c r="E228" s="49">
        <f t="shared" si="30"/>
        <v>1333000</v>
      </c>
      <c r="F228" s="1"/>
      <c r="G228" s="10">
        <f>'School coding'!T80+'School coding'!W80+'School coding'!X80</f>
        <v>0</v>
      </c>
      <c r="H228" s="10">
        <f t="shared" si="31"/>
        <v>1804666.42</v>
      </c>
      <c r="I228" s="43">
        <f t="shared" si="32"/>
        <v>1805000</v>
      </c>
      <c r="J228" s="43">
        <f t="shared" si="33"/>
        <v>0</v>
      </c>
      <c r="K228" s="44">
        <f>FisCap!C80</f>
        <v>0.73847547688892901</v>
      </c>
      <c r="L228" s="49">
        <f t="shared" si="34"/>
        <v>1333000</v>
      </c>
      <c r="M228" s="46">
        <f t="shared" si="35"/>
        <v>0</v>
      </c>
    </row>
    <row r="229" spans="1:13" x14ac:dyDescent="0.25">
      <c r="A229" s="100" t="s">
        <v>78</v>
      </c>
      <c r="B229" s="142">
        <v>4146141.8</v>
      </c>
      <c r="C229" s="43">
        <f t="shared" si="29"/>
        <v>4146000</v>
      </c>
      <c r="D229" s="44">
        <f>FisCap!B81</f>
        <v>0.85899938113217023</v>
      </c>
      <c r="E229" s="49">
        <f t="shared" si="30"/>
        <v>3561000</v>
      </c>
      <c r="F229" s="1"/>
      <c r="G229" s="10">
        <f>'School coding'!T81+'School coding'!W81+'School coding'!X81</f>
        <v>0</v>
      </c>
      <c r="H229" s="10">
        <f t="shared" si="31"/>
        <v>4146141.8</v>
      </c>
      <c r="I229" s="43">
        <f t="shared" si="32"/>
        <v>4146000</v>
      </c>
      <c r="J229" s="43">
        <f t="shared" si="33"/>
        <v>0</v>
      </c>
      <c r="K229" s="44">
        <f>FisCap!C81</f>
        <v>0.85899613869744473</v>
      </c>
      <c r="L229" s="49">
        <f t="shared" si="34"/>
        <v>3561000</v>
      </c>
      <c r="M229" s="46">
        <f t="shared" si="35"/>
        <v>0</v>
      </c>
    </row>
    <row r="230" spans="1:13" x14ac:dyDescent="0.25">
      <c r="A230" s="97" t="s">
        <v>79</v>
      </c>
      <c r="B230" s="142">
        <v>6654258.9699999997</v>
      </c>
      <c r="C230" s="43">
        <f t="shared" si="29"/>
        <v>6654000</v>
      </c>
      <c r="D230" s="44">
        <f>FisCap!B82</f>
        <v>0.82006297689716323</v>
      </c>
      <c r="E230" s="49">
        <f t="shared" si="30"/>
        <v>5457000</v>
      </c>
      <c r="F230" s="1"/>
      <c r="G230" s="10">
        <f>'School coding'!T82+'School coding'!W82+'School coding'!X82</f>
        <v>0</v>
      </c>
      <c r="H230" s="10">
        <f t="shared" si="31"/>
        <v>6654258.9699999997</v>
      </c>
      <c r="I230" s="43">
        <f t="shared" si="32"/>
        <v>6654000</v>
      </c>
      <c r="J230" s="43">
        <f t="shared" si="33"/>
        <v>0</v>
      </c>
      <c r="K230" s="44">
        <f>FisCap!C82</f>
        <v>0.82005883908516775</v>
      </c>
      <c r="L230" s="49">
        <f t="shared" si="34"/>
        <v>5457000</v>
      </c>
      <c r="M230" s="46">
        <f t="shared" si="35"/>
        <v>0</v>
      </c>
    </row>
    <row r="231" spans="1:13" x14ac:dyDescent="0.25">
      <c r="A231" s="91" t="s">
        <v>145</v>
      </c>
      <c r="B231" s="142">
        <v>3802476.56</v>
      </c>
      <c r="C231" s="43">
        <f t="shared" si="29"/>
        <v>3802000</v>
      </c>
      <c r="D231" s="44">
        <f>FisCap!B83</f>
        <v>0.70254352376854179</v>
      </c>
      <c r="E231" s="49">
        <f t="shared" si="30"/>
        <v>2671000</v>
      </c>
      <c r="F231" s="1"/>
      <c r="G231" s="10">
        <f>'School coding'!T83+'School coding'!W83+'School coding'!X83</f>
        <v>0</v>
      </c>
      <c r="H231" s="10">
        <f t="shared" si="31"/>
        <v>3802476.56</v>
      </c>
      <c r="I231" s="43">
        <f t="shared" si="32"/>
        <v>3802000</v>
      </c>
      <c r="J231" s="43">
        <f t="shared" si="33"/>
        <v>0</v>
      </c>
      <c r="K231" s="44">
        <f>FisCap!C83</f>
        <v>0.70253668349212584</v>
      </c>
      <c r="L231" s="49">
        <f t="shared" si="34"/>
        <v>2671000</v>
      </c>
      <c r="M231" s="46">
        <f t="shared" si="35"/>
        <v>0</v>
      </c>
    </row>
    <row r="232" spans="1:13" x14ac:dyDescent="0.25">
      <c r="A232" s="97" t="s">
        <v>84</v>
      </c>
      <c r="B232" s="142">
        <v>2464745.85</v>
      </c>
      <c r="C232" s="43">
        <f t="shared" si="29"/>
        <v>2465000</v>
      </c>
      <c r="D232" s="44">
        <f>FisCap!B84</f>
        <v>0.67209126765749372</v>
      </c>
      <c r="E232" s="49">
        <f t="shared" si="30"/>
        <v>1657000</v>
      </c>
      <c r="F232" s="1"/>
      <c r="G232" s="10">
        <f>'School coding'!T84+'School coding'!W84+'School coding'!X84</f>
        <v>0</v>
      </c>
      <c r="H232" s="10">
        <f t="shared" si="31"/>
        <v>2464745.85</v>
      </c>
      <c r="I232" s="43">
        <f t="shared" si="32"/>
        <v>2465000</v>
      </c>
      <c r="J232" s="43">
        <f t="shared" si="33"/>
        <v>0</v>
      </c>
      <c r="K232" s="44">
        <f>FisCap!C84</f>
        <v>0.67208372710434516</v>
      </c>
      <c r="L232" s="49">
        <f t="shared" si="34"/>
        <v>1657000</v>
      </c>
      <c r="M232" s="46">
        <f t="shared" si="35"/>
        <v>0</v>
      </c>
    </row>
    <row r="233" spans="1:13" x14ac:dyDescent="0.25">
      <c r="A233" s="97" t="s">
        <v>80</v>
      </c>
      <c r="B233" s="142">
        <v>1652391.15</v>
      </c>
      <c r="C233" s="43">
        <f t="shared" si="29"/>
        <v>1652000</v>
      </c>
      <c r="D233" s="44">
        <f>FisCap!B85</f>
        <v>0.80702494480684406</v>
      </c>
      <c r="E233" s="49">
        <f t="shared" si="30"/>
        <v>1333000</v>
      </c>
      <c r="F233" s="1"/>
      <c r="G233" s="10">
        <f>'School coding'!T85+'School coding'!W85+'School coding'!X85</f>
        <v>0</v>
      </c>
      <c r="H233" s="10">
        <f t="shared" si="31"/>
        <v>1652391.15</v>
      </c>
      <c r="I233" s="43">
        <f t="shared" si="32"/>
        <v>1652000</v>
      </c>
      <c r="J233" s="43">
        <f t="shared" si="33"/>
        <v>0</v>
      </c>
      <c r="K233" s="44">
        <f>FisCap!C85</f>
        <v>0.80702050717369644</v>
      </c>
      <c r="L233" s="49">
        <f t="shared" si="34"/>
        <v>1333000</v>
      </c>
      <c r="M233" s="46">
        <f t="shared" si="35"/>
        <v>0</v>
      </c>
    </row>
    <row r="234" spans="1:13" x14ac:dyDescent="0.25">
      <c r="A234" s="97" t="s">
        <v>67</v>
      </c>
      <c r="B234" s="142">
        <v>852303.28</v>
      </c>
      <c r="C234" s="43">
        <f t="shared" si="29"/>
        <v>852000</v>
      </c>
      <c r="D234" s="44">
        <f>FisCap!B86</f>
        <v>0.82724736279030409</v>
      </c>
      <c r="E234" s="49">
        <f t="shared" si="30"/>
        <v>705000</v>
      </c>
      <c r="F234" s="1"/>
      <c r="G234" s="10">
        <f>'School coding'!T86+'School coding'!W86+'School coding'!X86</f>
        <v>0</v>
      </c>
      <c r="H234" s="10">
        <f t="shared" si="31"/>
        <v>852303.28</v>
      </c>
      <c r="I234" s="43">
        <f t="shared" si="32"/>
        <v>852000</v>
      </c>
      <c r="J234" s="43">
        <f t="shared" si="33"/>
        <v>0</v>
      </c>
      <c r="K234" s="44">
        <f>FisCap!C86</f>
        <v>0.82724339018965654</v>
      </c>
      <c r="L234" s="49">
        <f t="shared" si="34"/>
        <v>705000</v>
      </c>
      <c r="M234" s="46">
        <f t="shared" si="35"/>
        <v>0</v>
      </c>
    </row>
    <row r="235" spans="1:13" x14ac:dyDescent="0.25">
      <c r="A235" s="97" t="s">
        <v>81</v>
      </c>
      <c r="B235" s="142">
        <v>3773247.36</v>
      </c>
      <c r="C235" s="43">
        <f t="shared" si="29"/>
        <v>3773000</v>
      </c>
      <c r="D235" s="44">
        <f>FisCap!B87</f>
        <v>0.80449111346515989</v>
      </c>
      <c r="E235" s="49">
        <f t="shared" si="30"/>
        <v>3035000</v>
      </c>
      <c r="F235" s="1"/>
      <c r="G235" s="10">
        <f>'School coding'!T87+'School coding'!W87+'School coding'!X87</f>
        <v>0</v>
      </c>
      <c r="H235" s="10">
        <f t="shared" si="31"/>
        <v>3773247.36</v>
      </c>
      <c r="I235" s="43">
        <f t="shared" si="32"/>
        <v>3773000</v>
      </c>
      <c r="J235" s="43">
        <f t="shared" si="33"/>
        <v>0</v>
      </c>
      <c r="K235" s="44">
        <f>FisCap!C87</f>
        <v>0.8044866175643054</v>
      </c>
      <c r="L235" s="49">
        <f t="shared" si="34"/>
        <v>3035000</v>
      </c>
      <c r="M235" s="46">
        <f t="shared" si="35"/>
        <v>0</v>
      </c>
    </row>
    <row r="236" spans="1:13" x14ac:dyDescent="0.25">
      <c r="A236" s="97" t="s">
        <v>83</v>
      </c>
      <c r="B236" s="142">
        <v>4850665.6900000004</v>
      </c>
      <c r="C236" s="43">
        <f t="shared" si="29"/>
        <v>4851000</v>
      </c>
      <c r="D236" s="44">
        <f>FisCap!B88</f>
        <v>0.67209126765749372</v>
      </c>
      <c r="E236" s="49">
        <f t="shared" si="30"/>
        <v>3260000</v>
      </c>
      <c r="F236" s="1"/>
      <c r="G236" s="10">
        <f>'School coding'!T88+'School coding'!W88+'School coding'!X88</f>
        <v>0</v>
      </c>
      <c r="H236" s="10">
        <f t="shared" si="31"/>
        <v>4850665.6900000004</v>
      </c>
      <c r="I236" s="43">
        <f t="shared" si="32"/>
        <v>4851000</v>
      </c>
      <c r="J236" s="43">
        <f t="shared" si="33"/>
        <v>0</v>
      </c>
      <c r="K236" s="44">
        <f>FisCap!C88</f>
        <v>0.67208372710434516</v>
      </c>
      <c r="L236" s="49">
        <f t="shared" si="34"/>
        <v>3260000</v>
      </c>
      <c r="M236" s="46">
        <f t="shared" si="35"/>
        <v>0</v>
      </c>
    </row>
    <row r="237" spans="1:13" x14ac:dyDescent="0.25">
      <c r="A237" s="96" t="s">
        <v>89</v>
      </c>
      <c r="B237" s="142">
        <v>4043194.25</v>
      </c>
      <c r="C237" s="43">
        <f t="shared" si="29"/>
        <v>4043000</v>
      </c>
      <c r="D237" s="44">
        <f>FisCap!B89</f>
        <v>0.8495559706973157</v>
      </c>
      <c r="E237" s="49">
        <f t="shared" si="30"/>
        <v>3435000</v>
      </c>
      <c r="F237" s="1"/>
      <c r="G237" s="10">
        <f>'School coding'!T89+'School coding'!W89+'School coding'!X89</f>
        <v>0</v>
      </c>
      <c r="H237" s="10">
        <f t="shared" si="31"/>
        <v>4043194.25</v>
      </c>
      <c r="I237" s="43">
        <f t="shared" si="32"/>
        <v>4043000</v>
      </c>
      <c r="J237" s="43">
        <f t="shared" si="33"/>
        <v>0</v>
      </c>
      <c r="K237" s="44">
        <f>FisCap!C89</f>
        <v>0.84955251110296226</v>
      </c>
      <c r="L237" s="49">
        <f t="shared" si="34"/>
        <v>3435000</v>
      </c>
      <c r="M237" s="46">
        <f t="shared" si="35"/>
        <v>0</v>
      </c>
    </row>
    <row r="238" spans="1:13" x14ac:dyDescent="0.25">
      <c r="A238" s="91" t="s">
        <v>90</v>
      </c>
      <c r="B238" s="142">
        <v>12924292.33</v>
      </c>
      <c r="C238" s="43">
        <f t="shared" si="29"/>
        <v>12924000</v>
      </c>
      <c r="D238" s="44">
        <f>FisCap!B90</f>
        <v>0.60546170656269038</v>
      </c>
      <c r="E238" s="49">
        <f t="shared" si="30"/>
        <v>7825000</v>
      </c>
      <c r="F238" s="1"/>
      <c r="G238" s="10">
        <f>'School coding'!T90+'School coding'!W90+'School coding'!X90</f>
        <v>0</v>
      </c>
      <c r="H238" s="10">
        <f t="shared" si="31"/>
        <v>12924292.33</v>
      </c>
      <c r="I238" s="43">
        <f t="shared" si="32"/>
        <v>12924000</v>
      </c>
      <c r="J238" s="43">
        <f t="shared" si="33"/>
        <v>0</v>
      </c>
      <c r="K238" s="44">
        <f>FisCap!C90</f>
        <v>0.60545263380348224</v>
      </c>
      <c r="L238" s="49">
        <f t="shared" si="34"/>
        <v>7825000</v>
      </c>
      <c r="M238" s="46">
        <f t="shared" si="35"/>
        <v>0</v>
      </c>
    </row>
    <row r="239" spans="1:13" x14ac:dyDescent="0.25">
      <c r="A239" s="91" t="s">
        <v>33</v>
      </c>
      <c r="B239" s="142">
        <v>1601403.59</v>
      </c>
      <c r="C239" s="43">
        <f t="shared" si="29"/>
        <v>1601000</v>
      </c>
      <c r="D239" s="44">
        <f>FisCap!B91</f>
        <v>0.75060734345653746</v>
      </c>
      <c r="E239" s="49">
        <f t="shared" si="30"/>
        <v>1202000</v>
      </c>
      <c r="F239" s="1"/>
      <c r="G239" s="10">
        <f>'School coding'!T91+'School coding'!W91+'School coding'!X91</f>
        <v>0</v>
      </c>
      <c r="H239" s="10">
        <f t="shared" si="31"/>
        <v>1601403.59</v>
      </c>
      <c r="I239" s="43">
        <f t="shared" si="32"/>
        <v>1601000</v>
      </c>
      <c r="J239" s="43">
        <f t="shared" si="33"/>
        <v>0</v>
      </c>
      <c r="K239" s="44">
        <f>FisCap!C91</f>
        <v>0.75060160845043356</v>
      </c>
      <c r="L239" s="49">
        <f t="shared" si="34"/>
        <v>1202000</v>
      </c>
      <c r="M239" s="46">
        <f t="shared" si="35"/>
        <v>0</v>
      </c>
    </row>
    <row r="240" spans="1:13" x14ac:dyDescent="0.25">
      <c r="A240" s="91" t="s">
        <v>91</v>
      </c>
      <c r="B240" s="142">
        <v>4009229.82</v>
      </c>
      <c r="C240" s="43">
        <f t="shared" si="29"/>
        <v>4009000</v>
      </c>
      <c r="D240" s="44">
        <f>FisCap!B92</f>
        <v>0.73893424423874765</v>
      </c>
      <c r="E240" s="49">
        <f t="shared" si="30"/>
        <v>2962000</v>
      </c>
      <c r="F240" s="1"/>
      <c r="G240" s="10">
        <f>'School coding'!T92+'School coding'!W92+'School coding'!X92</f>
        <v>0</v>
      </c>
      <c r="H240" s="10">
        <f t="shared" si="31"/>
        <v>4009229.82</v>
      </c>
      <c r="I240" s="43">
        <f t="shared" si="32"/>
        <v>4009000</v>
      </c>
      <c r="J240" s="43">
        <f t="shared" si="33"/>
        <v>0</v>
      </c>
      <c r="K240" s="44">
        <f>FisCap!C92</f>
        <v>0.73892824079933783</v>
      </c>
      <c r="L240" s="49">
        <f t="shared" si="34"/>
        <v>2962000</v>
      </c>
      <c r="M240" s="46">
        <f t="shared" si="35"/>
        <v>0</v>
      </c>
    </row>
    <row r="241" spans="1:13" x14ac:dyDescent="0.25">
      <c r="A241" s="97" t="s">
        <v>93</v>
      </c>
      <c r="B241" s="142">
        <v>5498450.3499999996</v>
      </c>
      <c r="C241" s="43">
        <f t="shared" si="29"/>
        <v>5498000</v>
      </c>
      <c r="D241" s="44">
        <f>FisCap!B93</f>
        <v>0.79730616801601573</v>
      </c>
      <c r="E241" s="49">
        <f t="shared" si="30"/>
        <v>4384000</v>
      </c>
      <c r="F241" s="1"/>
      <c r="G241" s="10">
        <f>'School coding'!T93+'School coding'!W93+'School coding'!X93</f>
        <v>0</v>
      </c>
      <c r="H241" s="10">
        <f t="shared" si="31"/>
        <v>5498450.3499999996</v>
      </c>
      <c r="I241" s="43">
        <f t="shared" si="32"/>
        <v>5498000</v>
      </c>
      <c r="J241" s="43">
        <f t="shared" si="33"/>
        <v>0</v>
      </c>
      <c r="K241" s="44">
        <f>FisCap!C93</f>
        <v>0.79730150689094581</v>
      </c>
      <c r="L241" s="49">
        <f t="shared" si="34"/>
        <v>4384000</v>
      </c>
      <c r="M241" s="46">
        <f t="shared" si="35"/>
        <v>0</v>
      </c>
    </row>
    <row r="242" spans="1:13" x14ac:dyDescent="0.25">
      <c r="A242" s="96" t="s">
        <v>13</v>
      </c>
      <c r="B242" s="142">
        <v>5321275.96</v>
      </c>
      <c r="C242" s="43">
        <f t="shared" si="29"/>
        <v>5321000</v>
      </c>
      <c r="D242" s="44">
        <f>FisCap!B94</f>
        <v>0.67666492363964059</v>
      </c>
      <c r="E242" s="49">
        <f t="shared" si="30"/>
        <v>3601000</v>
      </c>
      <c r="F242" s="1"/>
      <c r="G242" s="10">
        <f>'School coding'!T94+'School coding'!W94+'School coding'!X94</f>
        <v>0</v>
      </c>
      <c r="H242" s="10">
        <f t="shared" si="31"/>
        <v>5321275.96</v>
      </c>
      <c r="I242" s="43">
        <f t="shared" si="32"/>
        <v>5321000</v>
      </c>
      <c r="J242" s="43">
        <f t="shared" si="33"/>
        <v>0</v>
      </c>
      <c r="K242" s="44">
        <f>FisCap!C94</f>
        <v>0.67665748826178196</v>
      </c>
      <c r="L242" s="49">
        <f t="shared" si="34"/>
        <v>3600000</v>
      </c>
      <c r="M242" s="46">
        <f t="shared" si="35"/>
        <v>-1000</v>
      </c>
    </row>
    <row r="243" spans="1:13" x14ac:dyDescent="0.25">
      <c r="A243" s="96" t="s">
        <v>94</v>
      </c>
      <c r="B243" s="142">
        <v>12839367.060000001</v>
      </c>
      <c r="C243" s="43">
        <f t="shared" si="29"/>
        <v>12839000</v>
      </c>
      <c r="D243" s="44">
        <f>FisCap!B95</f>
        <v>0.70432403475187033</v>
      </c>
      <c r="E243" s="49">
        <f t="shared" si="30"/>
        <v>9043000</v>
      </c>
      <c r="F243" s="1"/>
      <c r="G243" s="10">
        <f>'School coding'!T95+'School coding'!W95+'School coding'!X95</f>
        <v>0</v>
      </c>
      <c r="H243" s="10">
        <f t="shared" si="31"/>
        <v>12839367.060000001</v>
      </c>
      <c r="I243" s="43">
        <f t="shared" si="32"/>
        <v>12839000</v>
      </c>
      <c r="J243" s="43">
        <f t="shared" si="33"/>
        <v>0</v>
      </c>
      <c r="K243" s="44">
        <f>FisCap!C95</f>
        <v>0.70431723541988922</v>
      </c>
      <c r="L243" s="49">
        <f t="shared" si="34"/>
        <v>9043000</v>
      </c>
      <c r="M243" s="46">
        <f t="shared" si="35"/>
        <v>0</v>
      </c>
    </row>
    <row r="244" spans="1:13" x14ac:dyDescent="0.25">
      <c r="A244" s="96" t="s">
        <v>21</v>
      </c>
      <c r="B244" s="142">
        <v>1342421.33</v>
      </c>
      <c r="C244" s="43">
        <f t="shared" si="29"/>
        <v>1342000</v>
      </c>
      <c r="D244" s="44">
        <f>FisCap!B96</f>
        <v>0.85282888219801178</v>
      </c>
      <c r="E244" s="49">
        <f t="shared" si="30"/>
        <v>1144000</v>
      </c>
      <c r="F244" s="1"/>
      <c r="G244" s="10">
        <f>'School coding'!T96+'School coding'!W96+'School coding'!X96</f>
        <v>0</v>
      </c>
      <c r="H244" s="10">
        <f t="shared" si="31"/>
        <v>1342421.33</v>
      </c>
      <c r="I244" s="43">
        <f t="shared" si="32"/>
        <v>1342000</v>
      </c>
      <c r="J244" s="43">
        <f t="shared" si="33"/>
        <v>0</v>
      </c>
      <c r="K244" s="44">
        <f>FisCap!C96</f>
        <v>0.85282549786717132</v>
      </c>
      <c r="L244" s="49">
        <f t="shared" si="34"/>
        <v>1144000</v>
      </c>
      <c r="M244" s="46">
        <f t="shared" si="35"/>
        <v>0</v>
      </c>
    </row>
    <row r="245" spans="1:13" x14ac:dyDescent="0.25">
      <c r="A245" s="96" t="s">
        <v>85</v>
      </c>
      <c r="B245" s="142">
        <v>5443039.5700000003</v>
      </c>
      <c r="C245" s="43">
        <f t="shared" si="29"/>
        <v>5443000</v>
      </c>
      <c r="D245" s="44">
        <f>FisCap!B97</f>
        <v>0.73289452677454958</v>
      </c>
      <c r="E245" s="49">
        <f t="shared" si="30"/>
        <v>3989000</v>
      </c>
      <c r="F245" s="1"/>
      <c r="G245" s="10">
        <f>'School coding'!T97+'School coding'!W97+'School coding'!X97</f>
        <v>0</v>
      </c>
      <c r="H245" s="10">
        <f t="shared" si="31"/>
        <v>5443039.5700000003</v>
      </c>
      <c r="I245" s="43">
        <f t="shared" si="32"/>
        <v>5443000</v>
      </c>
      <c r="J245" s="43">
        <f t="shared" si="33"/>
        <v>0</v>
      </c>
      <c r="K245" s="44">
        <f>FisCap!C97</f>
        <v>0.73288838444646109</v>
      </c>
      <c r="L245" s="49">
        <f t="shared" si="34"/>
        <v>3989000</v>
      </c>
      <c r="M245" s="46">
        <f t="shared" si="35"/>
        <v>0</v>
      </c>
    </row>
    <row r="246" spans="1:13" x14ac:dyDescent="0.25">
      <c r="A246" s="91" t="s">
        <v>88</v>
      </c>
      <c r="B246" s="142">
        <v>4148969.72</v>
      </c>
      <c r="C246" s="43">
        <f t="shared" si="29"/>
        <v>4149000</v>
      </c>
      <c r="D246" s="44">
        <f>FisCap!B98</f>
        <v>0.83500542822647517</v>
      </c>
      <c r="E246" s="49">
        <f t="shared" si="30"/>
        <v>3464000</v>
      </c>
      <c r="F246" s="1"/>
      <c r="G246" s="10">
        <f>'School coding'!T98+'School coding'!W98+'School coding'!X98</f>
        <v>0</v>
      </c>
      <c r="H246" s="10">
        <f t="shared" si="31"/>
        <v>4148969.72</v>
      </c>
      <c r="I246" s="43">
        <f t="shared" si="32"/>
        <v>4149000</v>
      </c>
      <c r="J246" s="43">
        <f t="shared" si="33"/>
        <v>0</v>
      </c>
      <c r="K246" s="44">
        <f>FisCap!C98</f>
        <v>0.83500163402944716</v>
      </c>
      <c r="L246" s="49">
        <f t="shared" si="34"/>
        <v>3464000</v>
      </c>
      <c r="M246" s="46">
        <f t="shared" si="35"/>
        <v>0</v>
      </c>
    </row>
    <row r="247" spans="1:13" x14ac:dyDescent="0.25">
      <c r="A247" s="91" t="s">
        <v>95</v>
      </c>
      <c r="B247" s="142">
        <v>1793094.54</v>
      </c>
      <c r="C247" s="43">
        <f t="shared" si="29"/>
        <v>1793000</v>
      </c>
      <c r="D247" s="44">
        <f>FisCap!B99</f>
        <v>0.8493435157760465</v>
      </c>
      <c r="E247" s="49">
        <f t="shared" si="30"/>
        <v>1523000</v>
      </c>
      <c r="F247" s="1"/>
      <c r="G247" s="10">
        <f>'School coding'!T99+'School coding'!W99+'School coding'!X99</f>
        <v>0</v>
      </c>
      <c r="H247" s="10">
        <f t="shared" si="31"/>
        <v>1793094.54</v>
      </c>
      <c r="I247" s="43">
        <f t="shared" si="32"/>
        <v>1793000</v>
      </c>
      <c r="J247" s="43">
        <f t="shared" si="33"/>
        <v>0</v>
      </c>
      <c r="K247" s="44">
        <f>FisCap!C99</f>
        <v>0.84934005129610302</v>
      </c>
      <c r="L247" s="49">
        <f t="shared" si="34"/>
        <v>1523000</v>
      </c>
      <c r="M247" s="46">
        <f t="shared" si="35"/>
        <v>0</v>
      </c>
    </row>
    <row r="248" spans="1:13" x14ac:dyDescent="0.25">
      <c r="A248" s="97" t="s">
        <v>49</v>
      </c>
      <c r="B248" s="142">
        <v>2024349.34</v>
      </c>
      <c r="C248" s="43">
        <f t="shared" si="29"/>
        <v>2024000</v>
      </c>
      <c r="D248" s="44">
        <f>FisCap!B100</f>
        <v>0.83679347231153978</v>
      </c>
      <c r="E248" s="49">
        <f t="shared" si="30"/>
        <v>1694000</v>
      </c>
      <c r="F248" s="1"/>
      <c r="G248" s="10">
        <f>'School coding'!T100+'School coding'!W100+'School coding'!X100</f>
        <v>0</v>
      </c>
      <c r="H248" s="10">
        <f t="shared" si="31"/>
        <v>2024349.34</v>
      </c>
      <c r="I248" s="43">
        <f t="shared" si="32"/>
        <v>2024000</v>
      </c>
      <c r="J248" s="43">
        <f t="shared" si="33"/>
        <v>0</v>
      </c>
      <c r="K248" s="44">
        <f>FisCap!C100</f>
        <v>0.83678971923217704</v>
      </c>
      <c r="L248" s="49">
        <f t="shared" si="34"/>
        <v>1694000</v>
      </c>
      <c r="M248" s="46">
        <f t="shared" si="35"/>
        <v>0</v>
      </c>
    </row>
    <row r="249" spans="1:13" x14ac:dyDescent="0.25">
      <c r="A249" s="91" t="s">
        <v>124</v>
      </c>
      <c r="B249" s="142">
        <v>2673310.19</v>
      </c>
      <c r="C249" s="43">
        <f t="shared" si="29"/>
        <v>2673000</v>
      </c>
      <c r="D249" s="44">
        <f>FisCap!B101</f>
        <v>0.73846870121966224</v>
      </c>
      <c r="E249" s="49">
        <f t="shared" si="30"/>
        <v>1974000</v>
      </c>
      <c r="F249" s="1"/>
      <c r="G249" s="10">
        <f>'School coding'!T101+'School coding'!W101+'School coding'!X101</f>
        <v>0</v>
      </c>
      <c r="H249" s="10">
        <f t="shared" si="31"/>
        <v>2673310.19</v>
      </c>
      <c r="I249" s="43">
        <f t="shared" si="32"/>
        <v>2673000</v>
      </c>
      <c r="J249" s="43">
        <f t="shared" si="33"/>
        <v>0</v>
      </c>
      <c r="K249" s="44">
        <f>FisCap!C101</f>
        <v>0.73847547688892901</v>
      </c>
      <c r="L249" s="49">
        <f t="shared" si="34"/>
        <v>1974000</v>
      </c>
      <c r="M249" s="46">
        <f t="shared" si="35"/>
        <v>0</v>
      </c>
    </row>
    <row r="250" spans="1:13" x14ac:dyDescent="0.25">
      <c r="A250" s="100" t="s">
        <v>96</v>
      </c>
      <c r="B250" s="142">
        <v>5394508.2400000002</v>
      </c>
      <c r="C250" s="43">
        <f t="shared" si="29"/>
        <v>5395000</v>
      </c>
      <c r="D250" s="44">
        <f>FisCap!B102</f>
        <v>0.77310565179961621</v>
      </c>
      <c r="E250" s="49">
        <f t="shared" si="30"/>
        <v>4171000</v>
      </c>
      <c r="F250" s="1"/>
      <c r="G250" s="10">
        <f>'School coding'!T102+'School coding'!W102+'School coding'!X102</f>
        <v>0</v>
      </c>
      <c r="H250" s="10">
        <f t="shared" si="31"/>
        <v>5394508.2400000002</v>
      </c>
      <c r="I250" s="43">
        <f t="shared" si="32"/>
        <v>5395000</v>
      </c>
      <c r="J250" s="43">
        <f t="shared" si="33"/>
        <v>0</v>
      </c>
      <c r="K250" s="44">
        <f>FisCap!C102</f>
        <v>0.77310043416213681</v>
      </c>
      <c r="L250" s="49">
        <f t="shared" si="34"/>
        <v>4171000</v>
      </c>
      <c r="M250" s="46">
        <f t="shared" si="35"/>
        <v>0</v>
      </c>
    </row>
    <row r="251" spans="1:13" x14ac:dyDescent="0.25">
      <c r="A251" s="100" t="s">
        <v>98</v>
      </c>
      <c r="B251" s="142">
        <v>34678998.520000003</v>
      </c>
      <c r="C251" s="43">
        <f t="shared" si="29"/>
        <v>34679000</v>
      </c>
      <c r="D251" s="44">
        <f>FisCap!B103</f>
        <v>0.77872546635502438</v>
      </c>
      <c r="E251" s="49">
        <f t="shared" si="30"/>
        <v>27005000</v>
      </c>
      <c r="F251" s="1"/>
      <c r="G251" s="10">
        <f>'School coding'!T103+'School coding'!W103+'School coding'!X103</f>
        <v>0</v>
      </c>
      <c r="H251" s="10">
        <f t="shared" si="31"/>
        <v>34678998.520000003</v>
      </c>
      <c r="I251" s="43">
        <f t="shared" si="32"/>
        <v>34679000</v>
      </c>
      <c r="J251" s="43">
        <f t="shared" si="33"/>
        <v>0</v>
      </c>
      <c r="K251" s="44">
        <f>FisCap!C103</f>
        <v>0.77872037795018245</v>
      </c>
      <c r="L251" s="49">
        <f t="shared" si="34"/>
        <v>27005000</v>
      </c>
      <c r="M251" s="46">
        <f t="shared" si="35"/>
        <v>0</v>
      </c>
    </row>
    <row r="252" spans="1:13" x14ac:dyDescent="0.25">
      <c r="A252" s="91" t="s">
        <v>99</v>
      </c>
      <c r="B252" s="142">
        <v>894618.03</v>
      </c>
      <c r="C252" s="43">
        <f t="shared" si="29"/>
        <v>895000</v>
      </c>
      <c r="D252" s="44">
        <f>FisCap!B104</f>
        <v>0.67687860204536299</v>
      </c>
      <c r="E252" s="49">
        <f t="shared" si="30"/>
        <v>606000</v>
      </c>
      <c r="F252" s="1"/>
      <c r="G252" s="10">
        <f>'School coding'!T104+'School coding'!W104+'School coding'!X104</f>
        <v>0</v>
      </c>
      <c r="H252" s="10">
        <f t="shared" si="31"/>
        <v>894618.03</v>
      </c>
      <c r="I252" s="43">
        <f t="shared" si="32"/>
        <v>895000</v>
      </c>
      <c r="J252" s="43">
        <f t="shared" si="33"/>
        <v>0</v>
      </c>
      <c r="K252" s="44">
        <f>FisCap!C104</f>
        <v>0.67687117158122945</v>
      </c>
      <c r="L252" s="49">
        <f t="shared" si="34"/>
        <v>606000</v>
      </c>
      <c r="M252" s="46">
        <f t="shared" si="35"/>
        <v>0</v>
      </c>
    </row>
    <row r="253" spans="1:13" x14ac:dyDescent="0.25">
      <c r="A253" s="100" t="s">
        <v>100</v>
      </c>
      <c r="B253" s="142">
        <v>2918225.85</v>
      </c>
      <c r="C253" s="43">
        <f t="shared" si="29"/>
        <v>2918000</v>
      </c>
      <c r="D253" s="44">
        <f>FisCap!B105</f>
        <v>0.88776113759469089</v>
      </c>
      <c r="E253" s="49">
        <f t="shared" si="30"/>
        <v>2590000</v>
      </c>
      <c r="F253" s="1"/>
      <c r="G253" s="10">
        <f>'School coding'!T105+'School coding'!W105+'School coding'!X105</f>
        <v>0</v>
      </c>
      <c r="H253" s="10">
        <f t="shared" si="31"/>
        <v>2918225.85</v>
      </c>
      <c r="I253" s="43">
        <f t="shared" si="32"/>
        <v>2918000</v>
      </c>
      <c r="J253" s="43">
        <f t="shared" si="33"/>
        <v>0</v>
      </c>
      <c r="K253" s="44">
        <f>FisCap!C105</f>
        <v>0.88775855656215397</v>
      </c>
      <c r="L253" s="49">
        <f t="shared" si="34"/>
        <v>2590000</v>
      </c>
      <c r="M253" s="46">
        <f t="shared" si="35"/>
        <v>0</v>
      </c>
    </row>
    <row r="254" spans="1:13" x14ac:dyDescent="0.25">
      <c r="A254" s="100" t="s">
        <v>113</v>
      </c>
      <c r="B254" s="142">
        <v>9324624.5600000005</v>
      </c>
      <c r="C254" s="43">
        <f t="shared" si="29"/>
        <v>9325000</v>
      </c>
      <c r="D254" s="44">
        <f>FisCap!B106</f>
        <v>0.74043494728278447</v>
      </c>
      <c r="E254" s="49">
        <f t="shared" si="30"/>
        <v>6905000</v>
      </c>
      <c r="F254" s="1"/>
      <c r="G254" s="10">
        <f>'School coding'!T106+'School coding'!W106+'School coding'!X106</f>
        <v>0</v>
      </c>
      <c r="H254" s="10">
        <f t="shared" si="31"/>
        <v>9324624.5600000005</v>
      </c>
      <c r="I254" s="43">
        <f t="shared" si="32"/>
        <v>9325000</v>
      </c>
      <c r="J254" s="43">
        <f t="shared" si="33"/>
        <v>0</v>
      </c>
      <c r="K254" s="44">
        <f>FisCap!C106</f>
        <v>0.74042897835337684</v>
      </c>
      <c r="L254" s="49">
        <f t="shared" si="34"/>
        <v>6905000</v>
      </c>
      <c r="M254" s="46">
        <f t="shared" si="35"/>
        <v>0</v>
      </c>
    </row>
    <row r="255" spans="1:13" x14ac:dyDescent="0.25">
      <c r="A255" s="91" t="s">
        <v>31</v>
      </c>
      <c r="B255" s="142">
        <v>715654.88</v>
      </c>
      <c r="C255" s="43">
        <f t="shared" si="29"/>
        <v>716000</v>
      </c>
      <c r="D255" s="44">
        <f>FisCap!B107</f>
        <v>0.7980614954729861</v>
      </c>
      <c r="E255" s="49">
        <f t="shared" si="30"/>
        <v>571000</v>
      </c>
      <c r="F255" s="1"/>
      <c r="G255" s="10">
        <f>'School coding'!T107+'School coding'!W107+'School coding'!X107</f>
        <v>0</v>
      </c>
      <c r="H255" s="10">
        <f t="shared" si="31"/>
        <v>715654.88</v>
      </c>
      <c r="I255" s="43">
        <f t="shared" si="32"/>
        <v>716000</v>
      </c>
      <c r="J255" s="43">
        <f t="shared" si="33"/>
        <v>0</v>
      </c>
      <c r="K255" s="44">
        <f>FisCap!C107</f>
        <v>0.79805685171734331</v>
      </c>
      <c r="L255" s="49">
        <f t="shared" si="34"/>
        <v>571000</v>
      </c>
      <c r="M255" s="46">
        <f t="shared" si="35"/>
        <v>0</v>
      </c>
    </row>
    <row r="256" spans="1:13" x14ac:dyDescent="0.25">
      <c r="A256" s="91" t="s">
        <v>7</v>
      </c>
      <c r="B256" s="142">
        <v>4572609.2300000004</v>
      </c>
      <c r="C256" s="43">
        <f t="shared" si="29"/>
        <v>4573000</v>
      </c>
      <c r="D256" s="44">
        <f>FisCap!B108</f>
        <v>0.74136015770287367</v>
      </c>
      <c r="E256" s="49">
        <f t="shared" si="30"/>
        <v>3390000</v>
      </c>
      <c r="F256" s="1"/>
      <c r="G256" s="10">
        <f>'School coding'!T108+'School coding'!W108+'School coding'!X108</f>
        <v>0</v>
      </c>
      <c r="H256" s="10">
        <f t="shared" si="31"/>
        <v>4572609.2300000004</v>
      </c>
      <c r="I256" s="43">
        <f t="shared" si="32"/>
        <v>4573000</v>
      </c>
      <c r="J256" s="43">
        <f t="shared" si="33"/>
        <v>0</v>
      </c>
      <c r="K256" s="44">
        <f>FisCap!C108</f>
        <v>0.74135421004950297</v>
      </c>
      <c r="L256" s="49">
        <f t="shared" si="34"/>
        <v>3390000</v>
      </c>
      <c r="M256" s="46">
        <f t="shared" si="35"/>
        <v>0</v>
      </c>
    </row>
    <row r="257" spans="1:13" x14ac:dyDescent="0.25">
      <c r="A257" s="91" t="s">
        <v>101</v>
      </c>
      <c r="B257" s="142">
        <v>3343128.38</v>
      </c>
      <c r="C257" s="43">
        <f t="shared" si="29"/>
        <v>3343000</v>
      </c>
      <c r="D257" s="44">
        <f>FisCap!B109</f>
        <v>0.76797731174393347</v>
      </c>
      <c r="E257" s="49">
        <f t="shared" si="30"/>
        <v>2567000</v>
      </c>
      <c r="F257" s="1"/>
      <c r="G257" s="10">
        <f>'School coding'!T109+'School coding'!W109+'School coding'!X109</f>
        <v>0</v>
      </c>
      <c r="H257" s="10">
        <f t="shared" si="31"/>
        <v>3343128.38</v>
      </c>
      <c r="I257" s="43">
        <f t="shared" si="32"/>
        <v>3343000</v>
      </c>
      <c r="J257" s="43">
        <f t="shared" si="33"/>
        <v>0</v>
      </c>
      <c r="K257" s="44">
        <f>FisCap!C109</f>
        <v>0.76797197617571</v>
      </c>
      <c r="L257" s="49">
        <f t="shared" si="34"/>
        <v>2567000</v>
      </c>
      <c r="M257" s="46">
        <f t="shared" si="35"/>
        <v>0</v>
      </c>
    </row>
    <row r="258" spans="1:13" x14ac:dyDescent="0.25">
      <c r="A258" s="91" t="s">
        <v>115</v>
      </c>
      <c r="B258" s="142">
        <v>1259090.56</v>
      </c>
      <c r="C258" s="43">
        <f t="shared" si="29"/>
        <v>1259000</v>
      </c>
      <c r="D258" s="44">
        <f>FisCap!B110</f>
        <v>0.86170021200351099</v>
      </c>
      <c r="E258" s="49">
        <f t="shared" si="30"/>
        <v>1085000</v>
      </c>
      <c r="F258" s="1"/>
      <c r="G258" s="10">
        <f>'School coding'!T110+'School coding'!W110+'School coding'!X110</f>
        <v>0</v>
      </c>
      <c r="H258" s="10">
        <f t="shared" si="31"/>
        <v>1259090.56</v>
      </c>
      <c r="I258" s="43">
        <f t="shared" si="32"/>
        <v>1259000</v>
      </c>
      <c r="J258" s="43">
        <f t="shared" si="33"/>
        <v>0</v>
      </c>
      <c r="K258" s="44">
        <f>FisCap!C110</f>
        <v>0.86169703167679512</v>
      </c>
      <c r="L258" s="49">
        <f t="shared" si="34"/>
        <v>1085000</v>
      </c>
      <c r="M258" s="46">
        <f t="shared" si="35"/>
        <v>0</v>
      </c>
    </row>
    <row r="259" spans="1:13" x14ac:dyDescent="0.25">
      <c r="A259" s="91" t="s">
        <v>103</v>
      </c>
      <c r="B259" s="142">
        <v>3063121.58</v>
      </c>
      <c r="C259" s="43">
        <f t="shared" si="29"/>
        <v>3063000</v>
      </c>
      <c r="D259" s="44">
        <f>FisCap!B111</f>
        <v>0.83440578652578479</v>
      </c>
      <c r="E259" s="49">
        <f t="shared" si="30"/>
        <v>2556000</v>
      </c>
      <c r="F259" s="1"/>
      <c r="G259" s="10">
        <f>'School coding'!T111+'School coding'!W111+'School coding'!X111</f>
        <v>0</v>
      </c>
      <c r="H259" s="10">
        <f t="shared" si="31"/>
        <v>3063121.58</v>
      </c>
      <c r="I259" s="43">
        <f t="shared" si="32"/>
        <v>3063000</v>
      </c>
      <c r="J259" s="43">
        <f t="shared" si="33"/>
        <v>0</v>
      </c>
      <c r="K259" s="44">
        <f>FisCap!C111</f>
        <v>0.8344019785394623</v>
      </c>
      <c r="L259" s="49">
        <f t="shared" si="34"/>
        <v>2556000</v>
      </c>
      <c r="M259" s="46">
        <f t="shared" si="35"/>
        <v>0</v>
      </c>
    </row>
    <row r="260" spans="1:13" x14ac:dyDescent="0.25">
      <c r="A260" s="91" t="s">
        <v>69</v>
      </c>
      <c r="B260" s="142">
        <v>1664456.21</v>
      </c>
      <c r="C260" s="43">
        <f t="shared" si="29"/>
        <v>1664000</v>
      </c>
      <c r="D260" s="44">
        <f>FisCap!B112</f>
        <v>0.75371685679575595</v>
      </c>
      <c r="E260" s="49">
        <f t="shared" si="30"/>
        <v>1254000</v>
      </c>
      <c r="F260" s="1"/>
      <c r="G260" s="10">
        <f>'School coding'!T112+'School coding'!W112+'School coding'!X112</f>
        <v>0</v>
      </c>
      <c r="H260" s="10">
        <f t="shared" si="31"/>
        <v>1664456.21</v>
      </c>
      <c r="I260" s="43">
        <f t="shared" si="32"/>
        <v>1664000</v>
      </c>
      <c r="J260" s="43">
        <f t="shared" si="33"/>
        <v>0</v>
      </c>
      <c r="K260" s="44">
        <f>FisCap!C112</f>
        <v>0.75371119329567871</v>
      </c>
      <c r="L260" s="49">
        <f t="shared" si="34"/>
        <v>1254000</v>
      </c>
      <c r="M260" s="46">
        <f t="shared" si="35"/>
        <v>0</v>
      </c>
    </row>
    <row r="261" spans="1:13" x14ac:dyDescent="0.25">
      <c r="A261" s="91" t="s">
        <v>104</v>
      </c>
      <c r="B261" s="142">
        <v>1131383.1299999999</v>
      </c>
      <c r="C261" s="43">
        <f t="shared" si="29"/>
        <v>1131000</v>
      </c>
      <c r="D261" s="44">
        <f>FisCap!B113</f>
        <v>0.79506770972193019</v>
      </c>
      <c r="E261" s="49">
        <f t="shared" si="30"/>
        <v>899000</v>
      </c>
      <c r="F261" s="1"/>
      <c r="G261" s="10">
        <f>'School coding'!T113+'School coding'!W113+'School coding'!X113</f>
        <v>0</v>
      </c>
      <c r="H261" s="10">
        <f t="shared" si="31"/>
        <v>1131383.1299999999</v>
      </c>
      <c r="I261" s="43">
        <f t="shared" si="32"/>
        <v>1131000</v>
      </c>
      <c r="J261" s="43">
        <f t="shared" si="33"/>
        <v>0</v>
      </c>
      <c r="K261" s="44">
        <f>FisCap!C113</f>
        <v>0.79506299712151951</v>
      </c>
      <c r="L261" s="49">
        <f t="shared" si="34"/>
        <v>899000</v>
      </c>
      <c r="M261" s="46">
        <f t="shared" si="35"/>
        <v>0</v>
      </c>
    </row>
    <row r="262" spans="1:13" x14ac:dyDescent="0.25">
      <c r="A262" s="91" t="s">
        <v>105</v>
      </c>
      <c r="B262" s="142">
        <v>700302.5</v>
      </c>
      <c r="C262" s="43">
        <f t="shared" si="29"/>
        <v>700000</v>
      </c>
      <c r="D262" s="44">
        <f>FisCap!B114</f>
        <v>0.7729912889534365</v>
      </c>
      <c r="E262" s="49">
        <f t="shared" si="30"/>
        <v>541000</v>
      </c>
      <c r="F262" s="1"/>
      <c r="G262" s="10">
        <f>'School coding'!T114+'School coding'!W114+'School coding'!X114</f>
        <v>0</v>
      </c>
      <c r="H262" s="10">
        <f t="shared" si="31"/>
        <v>700302.5</v>
      </c>
      <c r="I262" s="43">
        <f t="shared" si="32"/>
        <v>700000</v>
      </c>
      <c r="J262" s="43">
        <f t="shared" si="33"/>
        <v>0</v>
      </c>
      <c r="K262" s="44">
        <f>FisCap!C114</f>
        <v>0.77298606868608155</v>
      </c>
      <c r="L262" s="49">
        <f t="shared" si="34"/>
        <v>541000</v>
      </c>
      <c r="M262" s="46">
        <f t="shared" si="35"/>
        <v>0</v>
      </c>
    </row>
    <row r="263" spans="1:13" x14ac:dyDescent="0.25">
      <c r="A263" s="91" t="s">
        <v>106</v>
      </c>
      <c r="B263" s="142">
        <v>2326764.16</v>
      </c>
      <c r="C263" s="43">
        <f t="shared" si="29"/>
        <v>2327000</v>
      </c>
      <c r="D263" s="44">
        <f>FisCap!B115</f>
        <v>0.83253190863788773</v>
      </c>
      <c r="E263" s="49">
        <f t="shared" si="30"/>
        <v>1937000</v>
      </c>
      <c r="F263" s="1"/>
      <c r="G263" s="10">
        <f>'School coding'!T115+'School coding'!W115+'School coding'!X115</f>
        <v>0</v>
      </c>
      <c r="H263" s="10">
        <f t="shared" si="31"/>
        <v>2326764.16</v>
      </c>
      <c r="I263" s="43">
        <f t="shared" si="32"/>
        <v>2327000</v>
      </c>
      <c r="J263" s="43">
        <f t="shared" si="33"/>
        <v>0</v>
      </c>
      <c r="K263" s="44">
        <f>FisCap!C115</f>
        <v>0.83252805756007531</v>
      </c>
      <c r="L263" s="49">
        <f t="shared" si="34"/>
        <v>1937000</v>
      </c>
      <c r="M263" s="46">
        <f t="shared" si="35"/>
        <v>0</v>
      </c>
    </row>
    <row r="264" spans="1:13" x14ac:dyDescent="0.25">
      <c r="A264" s="91" t="s">
        <v>107</v>
      </c>
      <c r="B264" s="142">
        <v>11835278.199999999</v>
      </c>
      <c r="C264" s="43">
        <f t="shared" si="29"/>
        <v>11835000</v>
      </c>
      <c r="D264" s="44">
        <f>FisCap!B116</f>
        <v>0.69759445639834472</v>
      </c>
      <c r="E264" s="49">
        <f t="shared" si="30"/>
        <v>8256000</v>
      </c>
      <c r="F264" s="1"/>
      <c r="G264" s="10">
        <f>'School coding'!T116+'School coding'!W116+'School coding'!X116</f>
        <v>7788.8214285714284</v>
      </c>
      <c r="H264" s="10">
        <f t="shared" si="31"/>
        <v>11843067.02142857</v>
      </c>
      <c r="I264" s="43">
        <f t="shared" si="32"/>
        <v>11843000</v>
      </c>
      <c r="J264" s="43">
        <f t="shared" si="33"/>
        <v>8000</v>
      </c>
      <c r="K264" s="44">
        <f>FisCap!C116</f>
        <v>0.69778408407111192</v>
      </c>
      <c r="L264" s="49">
        <f t="shared" si="34"/>
        <v>8264000</v>
      </c>
      <c r="M264" s="46">
        <f t="shared" si="35"/>
        <v>8000</v>
      </c>
    </row>
    <row r="265" spans="1:13" x14ac:dyDescent="0.25">
      <c r="A265" s="91" t="s">
        <v>108</v>
      </c>
      <c r="B265" s="142">
        <v>4238283</v>
      </c>
      <c r="C265" s="43">
        <f t="shared" si="29"/>
        <v>4238000</v>
      </c>
      <c r="D265" s="44">
        <f>FisCap!B117</f>
        <v>0.79805795307323013</v>
      </c>
      <c r="E265" s="49">
        <f t="shared" si="30"/>
        <v>3382000</v>
      </c>
      <c r="F265" s="1"/>
      <c r="G265" s="10">
        <f>'School coding'!T117+'School coding'!W117+'School coding'!X117</f>
        <v>0</v>
      </c>
      <c r="H265" s="10">
        <f t="shared" si="31"/>
        <v>4238283</v>
      </c>
      <c r="I265" s="43">
        <f t="shared" si="32"/>
        <v>4238000</v>
      </c>
      <c r="J265" s="43">
        <f t="shared" si="33"/>
        <v>0</v>
      </c>
      <c r="K265" s="44">
        <f>FisCap!C117</f>
        <v>0.79805330923612672</v>
      </c>
      <c r="L265" s="49">
        <f t="shared" si="34"/>
        <v>3382000</v>
      </c>
      <c r="M265" s="46">
        <f t="shared" si="35"/>
        <v>0</v>
      </c>
    </row>
    <row r="266" spans="1:13" x14ac:dyDescent="0.25">
      <c r="A266" s="91" t="s">
        <v>92</v>
      </c>
      <c r="B266" s="142">
        <v>280268.3</v>
      </c>
      <c r="C266" s="43">
        <f t="shared" si="29"/>
        <v>280000</v>
      </c>
      <c r="D266" s="44">
        <f>FisCap!B118</f>
        <v>0.73893424423874765</v>
      </c>
      <c r="E266" s="49">
        <f t="shared" si="30"/>
        <v>207000</v>
      </c>
      <c r="F266" s="1"/>
      <c r="G266" s="10">
        <f>'School coding'!T118+'School coding'!W118+'School coding'!X118</f>
        <v>0</v>
      </c>
      <c r="H266" s="10">
        <f t="shared" si="31"/>
        <v>280268.3</v>
      </c>
      <c r="I266" s="43">
        <f t="shared" si="32"/>
        <v>280000</v>
      </c>
      <c r="J266" s="43">
        <f t="shared" si="33"/>
        <v>0</v>
      </c>
      <c r="K266" s="44">
        <f>FisCap!C118</f>
        <v>0.73892824079933783</v>
      </c>
      <c r="L266" s="49">
        <f t="shared" si="34"/>
        <v>207000</v>
      </c>
      <c r="M266" s="46">
        <f t="shared" si="35"/>
        <v>0</v>
      </c>
    </row>
    <row r="267" spans="1:13" x14ac:dyDescent="0.25">
      <c r="A267" s="91" t="s">
        <v>110</v>
      </c>
      <c r="B267" s="142">
        <v>6809154.7599999998</v>
      </c>
      <c r="C267" s="43">
        <f t="shared" si="29"/>
        <v>6809000</v>
      </c>
      <c r="D267" s="44">
        <f>FisCap!B119</f>
        <v>0.703052243921094</v>
      </c>
      <c r="E267" s="49">
        <f t="shared" si="30"/>
        <v>4787000</v>
      </c>
      <c r="F267" s="1"/>
      <c r="G267" s="10">
        <f>'School coding'!T119+'School coding'!W119+'School coding'!X119</f>
        <v>0</v>
      </c>
      <c r="H267" s="10">
        <f t="shared" si="31"/>
        <v>6809154.7599999998</v>
      </c>
      <c r="I267" s="43">
        <f t="shared" si="32"/>
        <v>6809000</v>
      </c>
      <c r="J267" s="43">
        <f t="shared" si="33"/>
        <v>0</v>
      </c>
      <c r="K267" s="44">
        <f>FisCap!C119</f>
        <v>0.7030454153431509</v>
      </c>
      <c r="L267" s="49">
        <f t="shared" si="34"/>
        <v>4787000</v>
      </c>
      <c r="M267" s="46">
        <f t="shared" si="35"/>
        <v>0</v>
      </c>
    </row>
    <row r="268" spans="1:13" x14ac:dyDescent="0.25">
      <c r="A268" s="91" t="s">
        <v>111</v>
      </c>
      <c r="B268" s="142">
        <v>11808745.76</v>
      </c>
      <c r="C268" s="43">
        <f t="shared" si="29"/>
        <v>11809000</v>
      </c>
      <c r="D268" s="44">
        <f>FisCap!B120</f>
        <v>0.78403780851641336</v>
      </c>
      <c r="E268" s="49">
        <f t="shared" si="30"/>
        <v>9259000</v>
      </c>
      <c r="F268" s="1"/>
      <c r="G268" s="10">
        <f>'School coding'!T120+'School coding'!W120+'School coding'!X120</f>
        <v>0</v>
      </c>
      <c r="H268" s="10">
        <f t="shared" si="31"/>
        <v>11808745.76</v>
      </c>
      <c r="I268" s="43">
        <f t="shared" si="32"/>
        <v>11809000</v>
      </c>
      <c r="J268" s="43">
        <f t="shared" si="33"/>
        <v>0</v>
      </c>
      <c r="K268" s="44">
        <f>FisCap!C120</f>
        <v>0.78403284227360748</v>
      </c>
      <c r="L268" s="49">
        <f t="shared" si="34"/>
        <v>9259000</v>
      </c>
      <c r="M268" s="46">
        <f t="shared" si="35"/>
        <v>0</v>
      </c>
    </row>
    <row r="269" spans="1:13" x14ac:dyDescent="0.25">
      <c r="A269" s="91" t="s">
        <v>64</v>
      </c>
      <c r="B269" s="142">
        <v>681876.41</v>
      </c>
      <c r="C269" s="43">
        <f t="shared" si="29"/>
        <v>682000</v>
      </c>
      <c r="D269" s="44">
        <f>FisCap!B121</f>
        <v>0.79591018094544497</v>
      </c>
      <c r="E269" s="49">
        <f t="shared" si="30"/>
        <v>543000</v>
      </c>
      <c r="F269" s="1"/>
      <c r="G269" s="10">
        <f>'School coding'!T121+'School coding'!W121+'School coding'!X121</f>
        <v>0</v>
      </c>
      <c r="H269" s="10">
        <f t="shared" si="31"/>
        <v>681876.41</v>
      </c>
      <c r="I269" s="43">
        <f t="shared" si="32"/>
        <v>682000</v>
      </c>
      <c r="J269" s="43">
        <f t="shared" si="33"/>
        <v>0</v>
      </c>
      <c r="K269" s="44">
        <f>FisCap!C121</f>
        <v>0.79590548771840985</v>
      </c>
      <c r="L269" s="49">
        <f t="shared" si="34"/>
        <v>543000</v>
      </c>
      <c r="M269" s="46">
        <f t="shared" si="35"/>
        <v>0</v>
      </c>
    </row>
    <row r="270" spans="1:13" x14ac:dyDescent="0.25">
      <c r="A270" s="91" t="s">
        <v>112</v>
      </c>
      <c r="B270" s="142">
        <v>45781745.909999996</v>
      </c>
      <c r="C270" s="43">
        <f t="shared" si="29"/>
        <v>45782000</v>
      </c>
      <c r="D270" s="44">
        <f>FisCap!B122</f>
        <v>0.74043494728278447</v>
      </c>
      <c r="E270" s="49">
        <f t="shared" si="30"/>
        <v>33899000</v>
      </c>
      <c r="F270" s="1"/>
      <c r="G270" s="10">
        <f>'School coding'!T122+'School coding'!W122+'School coding'!X122</f>
        <v>0</v>
      </c>
      <c r="H270" s="10">
        <f t="shared" si="31"/>
        <v>45781745.909999996</v>
      </c>
      <c r="I270" s="43">
        <f t="shared" si="32"/>
        <v>45782000</v>
      </c>
      <c r="J270" s="43">
        <f t="shared" si="33"/>
        <v>0</v>
      </c>
      <c r="K270" s="44">
        <f>FisCap!C122</f>
        <v>0.74042897835337684</v>
      </c>
      <c r="L270" s="49">
        <f t="shared" si="34"/>
        <v>33898000</v>
      </c>
      <c r="M270" s="46">
        <f t="shared" si="35"/>
        <v>-1000</v>
      </c>
    </row>
    <row r="271" spans="1:13" x14ac:dyDescent="0.25">
      <c r="A271" s="91" t="s">
        <v>114</v>
      </c>
      <c r="B271" s="142">
        <v>2837651.98</v>
      </c>
      <c r="C271" s="43">
        <f t="shared" si="29"/>
        <v>2838000</v>
      </c>
      <c r="D271" s="44">
        <f>FisCap!B123</f>
        <v>0.86170021200351099</v>
      </c>
      <c r="E271" s="49">
        <f t="shared" si="30"/>
        <v>2446000</v>
      </c>
      <c r="F271" s="1"/>
      <c r="G271" s="10">
        <f>'School coding'!T123+'School coding'!W123+'School coding'!X123</f>
        <v>0</v>
      </c>
      <c r="H271" s="10">
        <f t="shared" si="31"/>
        <v>2837651.98</v>
      </c>
      <c r="I271" s="43">
        <f t="shared" si="32"/>
        <v>2838000</v>
      </c>
      <c r="J271" s="43">
        <f t="shared" si="33"/>
        <v>0</v>
      </c>
      <c r="K271" s="44">
        <f>FisCap!C123</f>
        <v>0.86169703167679512</v>
      </c>
      <c r="L271" s="49">
        <f t="shared" si="34"/>
        <v>2445000</v>
      </c>
      <c r="M271" s="46">
        <f t="shared" si="35"/>
        <v>-1000</v>
      </c>
    </row>
    <row r="272" spans="1:13" x14ac:dyDescent="0.25">
      <c r="A272" s="91" t="s">
        <v>116</v>
      </c>
      <c r="B272" s="142">
        <v>2295228.9500000002</v>
      </c>
      <c r="C272" s="43">
        <f t="shared" si="29"/>
        <v>2295000</v>
      </c>
      <c r="D272" s="44">
        <f>FisCap!B124</f>
        <v>0.81703392221654214</v>
      </c>
      <c r="E272" s="49">
        <f t="shared" si="30"/>
        <v>1875000</v>
      </c>
      <c r="F272" s="1"/>
      <c r="G272" s="10">
        <f>'School coding'!T124+'School coding'!W124+'School coding'!X124</f>
        <v>0</v>
      </c>
      <c r="H272" s="10">
        <f t="shared" si="31"/>
        <v>2295228.9500000002</v>
      </c>
      <c r="I272" s="43">
        <f t="shared" si="32"/>
        <v>2295000</v>
      </c>
      <c r="J272" s="43">
        <f t="shared" si="33"/>
        <v>0</v>
      </c>
      <c r="K272" s="44">
        <f>FisCap!C124</f>
        <v>0.81702971474873842</v>
      </c>
      <c r="L272" s="49">
        <f t="shared" si="34"/>
        <v>1875000</v>
      </c>
      <c r="M272" s="46">
        <f t="shared" si="35"/>
        <v>0</v>
      </c>
    </row>
    <row r="273" spans="1:13" x14ac:dyDescent="0.25">
      <c r="A273" s="91" t="s">
        <v>117</v>
      </c>
      <c r="B273" s="142">
        <v>14836203.08</v>
      </c>
      <c r="C273" s="43">
        <f t="shared" si="29"/>
        <v>14836000</v>
      </c>
      <c r="D273" s="44">
        <f>FisCap!B125</f>
        <v>0.41818731650181484</v>
      </c>
      <c r="E273" s="49">
        <f t="shared" si="30"/>
        <v>6204000</v>
      </c>
      <c r="F273" s="1"/>
      <c r="G273" s="10">
        <f>'School coding'!T125+'School coding'!W125+'School coding'!X125</f>
        <v>0</v>
      </c>
      <c r="H273" s="10">
        <f t="shared" si="31"/>
        <v>14836203.08</v>
      </c>
      <c r="I273" s="43">
        <f t="shared" si="32"/>
        <v>14836000</v>
      </c>
      <c r="J273" s="43">
        <f t="shared" si="33"/>
        <v>0</v>
      </c>
      <c r="K273" s="44">
        <f>FisCap!C125</f>
        <v>0.41817393720132745</v>
      </c>
      <c r="L273" s="49">
        <f t="shared" si="34"/>
        <v>6204000</v>
      </c>
      <c r="M273" s="46">
        <f t="shared" si="35"/>
        <v>0</v>
      </c>
    </row>
    <row r="274" spans="1:13" x14ac:dyDescent="0.25">
      <c r="A274" s="91" t="s">
        <v>118</v>
      </c>
      <c r="B274" s="142">
        <v>127138035.51000001</v>
      </c>
      <c r="C274" s="43">
        <f t="shared" si="29"/>
        <v>127138000</v>
      </c>
      <c r="D274" s="44">
        <f>FisCap!B126</f>
        <v>0.73846870121966224</v>
      </c>
      <c r="E274" s="49">
        <f t="shared" si="30"/>
        <v>93887000</v>
      </c>
      <c r="F274" s="1"/>
      <c r="G274" s="10">
        <f>'School coding'!T126+'School coding'!W126+'School coding'!X126</f>
        <v>7926.5960153464284</v>
      </c>
      <c r="H274" s="10">
        <f t="shared" si="31"/>
        <v>127145962.10601535</v>
      </c>
      <c r="I274" s="43">
        <f t="shared" si="32"/>
        <v>127146000</v>
      </c>
      <c r="J274" s="43">
        <f t="shared" si="33"/>
        <v>8000</v>
      </c>
      <c r="K274" s="44">
        <f>FisCap!C126</f>
        <v>0.73847547688892901</v>
      </c>
      <c r="L274" s="49">
        <f t="shared" si="34"/>
        <v>93894000</v>
      </c>
      <c r="M274" s="46">
        <f t="shared" si="35"/>
        <v>7000</v>
      </c>
    </row>
    <row r="275" spans="1:13" x14ac:dyDescent="0.25">
      <c r="A275" s="91" t="s">
        <v>125</v>
      </c>
      <c r="B275" s="142">
        <v>3076877.25</v>
      </c>
      <c r="C275" s="43">
        <f t="shared" si="29"/>
        <v>3077000</v>
      </c>
      <c r="D275" s="44">
        <f>FisCap!B127</f>
        <v>0.80626139338378788</v>
      </c>
      <c r="E275" s="49">
        <f t="shared" si="30"/>
        <v>2481000</v>
      </c>
      <c r="F275" s="1"/>
      <c r="G275" s="10">
        <f>'School coding'!T127+'School coding'!W127+'School coding'!X127</f>
        <v>0</v>
      </c>
      <c r="H275" s="10">
        <f t="shared" si="31"/>
        <v>3076877.25</v>
      </c>
      <c r="I275" s="43">
        <f t="shared" si="32"/>
        <v>3077000</v>
      </c>
      <c r="J275" s="43">
        <f t="shared" si="33"/>
        <v>0</v>
      </c>
      <c r="K275" s="44">
        <f>FisCap!C127</f>
        <v>0.80625693819209565</v>
      </c>
      <c r="L275" s="49">
        <f t="shared" si="34"/>
        <v>2481000</v>
      </c>
      <c r="M275" s="46">
        <f t="shared" si="35"/>
        <v>0</v>
      </c>
    </row>
    <row r="276" spans="1:13" x14ac:dyDescent="0.25">
      <c r="A276" s="91" t="s">
        <v>22</v>
      </c>
      <c r="B276" s="142">
        <v>354509.66</v>
      </c>
      <c r="C276" s="43">
        <f t="shared" si="29"/>
        <v>355000</v>
      </c>
      <c r="D276" s="44">
        <f>FisCap!B128</f>
        <v>0.85282888219801178</v>
      </c>
      <c r="E276" s="49">
        <f t="shared" si="30"/>
        <v>303000</v>
      </c>
      <c r="F276" s="1"/>
      <c r="G276" s="10">
        <f>'School coding'!T128+'School coding'!W128+'School coding'!X128</f>
        <v>0</v>
      </c>
      <c r="H276" s="10">
        <f t="shared" si="31"/>
        <v>354509.66</v>
      </c>
      <c r="I276" s="43">
        <f t="shared" si="32"/>
        <v>355000</v>
      </c>
      <c r="J276" s="43">
        <f t="shared" si="33"/>
        <v>0</v>
      </c>
      <c r="K276" s="44">
        <f>FisCap!C128</f>
        <v>0.85282549786717132</v>
      </c>
      <c r="L276" s="49">
        <f t="shared" si="34"/>
        <v>303000</v>
      </c>
      <c r="M276" s="46">
        <f t="shared" si="35"/>
        <v>0</v>
      </c>
    </row>
    <row r="277" spans="1:13" x14ac:dyDescent="0.25">
      <c r="A277" s="91" t="s">
        <v>126</v>
      </c>
      <c r="B277" s="142">
        <v>2046602.09</v>
      </c>
      <c r="C277" s="43">
        <f t="shared" si="29"/>
        <v>2047000</v>
      </c>
      <c r="D277" s="44">
        <f>FisCap!B129</f>
        <v>0.82050511666461867</v>
      </c>
      <c r="E277" s="49">
        <f t="shared" si="30"/>
        <v>1680000</v>
      </c>
      <c r="F277" s="1"/>
      <c r="G277" s="10">
        <f>'School coding'!T129+'School coding'!W129+'School coding'!X129</f>
        <v>0</v>
      </c>
      <c r="H277" s="10">
        <f t="shared" si="31"/>
        <v>2046602.09</v>
      </c>
      <c r="I277" s="43">
        <f t="shared" si="32"/>
        <v>2047000</v>
      </c>
      <c r="J277" s="43">
        <f t="shared" si="33"/>
        <v>0</v>
      </c>
      <c r="K277" s="44">
        <f>FisCap!C129</f>
        <v>0.82050098902002067</v>
      </c>
      <c r="L277" s="49">
        <f t="shared" si="34"/>
        <v>1680000</v>
      </c>
      <c r="M277" s="46">
        <f t="shared" si="35"/>
        <v>0</v>
      </c>
    </row>
    <row r="278" spans="1:13" x14ac:dyDescent="0.25">
      <c r="A278" s="91" t="s">
        <v>127</v>
      </c>
      <c r="B278" s="142">
        <v>9390642.4700000007</v>
      </c>
      <c r="C278" s="43">
        <f t="shared" si="29"/>
        <v>9391000</v>
      </c>
      <c r="D278" s="44">
        <f>FisCap!B130</f>
        <v>0.6453962503891616</v>
      </c>
      <c r="E278" s="49">
        <f t="shared" si="30"/>
        <v>6061000</v>
      </c>
      <c r="F278" s="1"/>
      <c r="G278" s="10">
        <f>'School coding'!T130+'School coding'!W130+'School coding'!X130</f>
        <v>0</v>
      </c>
      <c r="H278" s="10">
        <f t="shared" si="31"/>
        <v>9390642.4700000007</v>
      </c>
      <c r="I278" s="43">
        <f t="shared" si="32"/>
        <v>9391000</v>
      </c>
      <c r="J278" s="43">
        <f t="shared" si="33"/>
        <v>0</v>
      </c>
      <c r="K278" s="44">
        <f>FisCap!C130</f>
        <v>0.64538809596033153</v>
      </c>
      <c r="L278" s="49">
        <f t="shared" si="34"/>
        <v>6061000</v>
      </c>
      <c r="M278" s="46">
        <f t="shared" si="35"/>
        <v>0</v>
      </c>
    </row>
    <row r="279" spans="1:13" x14ac:dyDescent="0.25">
      <c r="A279" s="91" t="s">
        <v>130</v>
      </c>
      <c r="B279" s="142">
        <v>29962619.859999999</v>
      </c>
      <c r="C279" s="43">
        <f t="shared" si="29"/>
        <v>29963000</v>
      </c>
      <c r="D279" s="44">
        <f>FisCap!B131</f>
        <v>0.75296720626400437</v>
      </c>
      <c r="E279" s="49">
        <f t="shared" si="30"/>
        <v>22561000</v>
      </c>
      <c r="F279" s="1"/>
      <c r="G279" s="10">
        <f>'School coding'!T131+'School coding'!W131+'School coding'!X131</f>
        <v>0</v>
      </c>
      <c r="H279" s="10">
        <f t="shared" si="31"/>
        <v>29962619.859999999</v>
      </c>
      <c r="I279" s="43">
        <f t="shared" si="32"/>
        <v>29963000</v>
      </c>
      <c r="J279" s="43">
        <f t="shared" si="33"/>
        <v>0</v>
      </c>
      <c r="K279" s="44">
        <f>FisCap!C131</f>
        <v>0.75296152552504603</v>
      </c>
      <c r="L279" s="49">
        <f t="shared" si="34"/>
        <v>22561000</v>
      </c>
      <c r="M279" s="46">
        <f t="shared" si="35"/>
        <v>0</v>
      </c>
    </row>
    <row r="280" spans="1:13" x14ac:dyDescent="0.25">
      <c r="A280" s="91" t="s">
        <v>97</v>
      </c>
      <c r="B280" s="142">
        <v>1601931.14</v>
      </c>
      <c r="C280" s="43">
        <f t="shared" si="29"/>
        <v>1602000</v>
      </c>
      <c r="D280" s="44">
        <f>FisCap!B132</f>
        <v>0.77310565179961621</v>
      </c>
      <c r="E280" s="49">
        <f t="shared" si="30"/>
        <v>1239000</v>
      </c>
      <c r="F280" s="1"/>
      <c r="G280" s="10">
        <f>'School coding'!T132+'School coding'!W132+'School coding'!X132</f>
        <v>0</v>
      </c>
      <c r="H280" s="10">
        <f t="shared" si="31"/>
        <v>1601931.14</v>
      </c>
      <c r="I280" s="43">
        <f t="shared" si="32"/>
        <v>1602000</v>
      </c>
      <c r="J280" s="43">
        <f t="shared" si="33"/>
        <v>0</v>
      </c>
      <c r="K280" s="44">
        <f>FisCap!C132</f>
        <v>0.77310043416213681</v>
      </c>
      <c r="L280" s="49">
        <f t="shared" si="34"/>
        <v>1239000</v>
      </c>
      <c r="M280" s="46">
        <f t="shared" si="35"/>
        <v>0</v>
      </c>
    </row>
    <row r="281" spans="1:13" x14ac:dyDescent="0.25">
      <c r="A281" s="91" t="s">
        <v>131</v>
      </c>
      <c r="B281" s="142">
        <v>10573683.939999999</v>
      </c>
      <c r="C281" s="43">
        <f t="shared" si="29"/>
        <v>10574000</v>
      </c>
      <c r="D281" s="44">
        <f>FisCap!B133</f>
        <v>0.84820955872160075</v>
      </c>
      <c r="E281" s="49">
        <f t="shared" si="30"/>
        <v>8969000</v>
      </c>
      <c r="F281" s="1"/>
      <c r="G281" s="10">
        <f>'School coding'!T133+'School coding'!W133+'School coding'!X133</f>
        <v>0</v>
      </c>
      <c r="H281" s="10">
        <f t="shared" si="31"/>
        <v>10573683.939999999</v>
      </c>
      <c r="I281" s="43">
        <f t="shared" si="32"/>
        <v>10574000</v>
      </c>
      <c r="J281" s="43">
        <f t="shared" si="33"/>
        <v>0</v>
      </c>
      <c r="K281" s="44">
        <f>FisCap!C133</f>
        <v>0.84820606816530564</v>
      </c>
      <c r="L281" s="49">
        <f t="shared" si="34"/>
        <v>8969000</v>
      </c>
      <c r="M281" s="46">
        <f t="shared" si="35"/>
        <v>0</v>
      </c>
    </row>
    <row r="282" spans="1:13" x14ac:dyDescent="0.25">
      <c r="A282" s="91" t="s">
        <v>50</v>
      </c>
      <c r="B282" s="142">
        <v>1342011.6000000001</v>
      </c>
      <c r="C282" s="43">
        <f t="shared" si="29"/>
        <v>1342000</v>
      </c>
      <c r="D282" s="44">
        <f>FisCap!B134</f>
        <v>0.83679347231153978</v>
      </c>
      <c r="E282" s="49">
        <f t="shared" si="30"/>
        <v>1123000</v>
      </c>
      <c r="F282" s="1"/>
      <c r="G282" s="10">
        <f>'School coding'!T134+'School coding'!W134+'School coding'!X134</f>
        <v>0</v>
      </c>
      <c r="H282" s="10">
        <f t="shared" si="31"/>
        <v>1342011.6000000001</v>
      </c>
      <c r="I282" s="43">
        <f t="shared" si="32"/>
        <v>1342000</v>
      </c>
      <c r="J282" s="43">
        <f t="shared" si="33"/>
        <v>0</v>
      </c>
      <c r="K282" s="44">
        <f>FisCap!C134</f>
        <v>0.83678971923217704</v>
      </c>
      <c r="L282" s="49">
        <f t="shared" si="34"/>
        <v>1123000</v>
      </c>
      <c r="M282" s="46">
        <f t="shared" si="35"/>
        <v>0</v>
      </c>
    </row>
    <row r="283" spans="1:13" x14ac:dyDescent="0.25">
      <c r="A283" s="91" t="s">
        <v>132</v>
      </c>
      <c r="B283" s="142">
        <v>1332202.29</v>
      </c>
      <c r="C283" s="43">
        <f t="shared" si="29"/>
        <v>1332000</v>
      </c>
      <c r="D283" s="44">
        <f>FisCap!B135</f>
        <v>0.81845048211747706</v>
      </c>
      <c r="E283" s="49">
        <f t="shared" si="30"/>
        <v>1090000</v>
      </c>
      <c r="F283" s="1"/>
      <c r="G283" s="10">
        <f>'School coding'!T135+'School coding'!W135+'School coding'!X135</f>
        <v>0</v>
      </c>
      <c r="H283" s="10">
        <f t="shared" si="31"/>
        <v>1332202.29</v>
      </c>
      <c r="I283" s="43">
        <f t="shared" si="32"/>
        <v>1332000</v>
      </c>
      <c r="J283" s="43">
        <f t="shared" si="33"/>
        <v>0</v>
      </c>
      <c r="K283" s="44">
        <f>FisCap!C135</f>
        <v>0.81844630722472889</v>
      </c>
      <c r="L283" s="49">
        <f t="shared" si="34"/>
        <v>1090000</v>
      </c>
      <c r="M283" s="46">
        <f t="shared" si="35"/>
        <v>0</v>
      </c>
    </row>
    <row r="284" spans="1:13" x14ac:dyDescent="0.25">
      <c r="A284" s="91" t="s">
        <v>34</v>
      </c>
      <c r="B284" s="142">
        <v>3451358.07</v>
      </c>
      <c r="C284" s="43">
        <f t="shared" ref="C284:C296" si="36">ROUND(B284,-3)</f>
        <v>3451000</v>
      </c>
      <c r="D284" s="44">
        <f>FisCap!B136</f>
        <v>0.75060734345653746</v>
      </c>
      <c r="E284" s="49">
        <f t="shared" ref="E284:E296" si="37">ROUND(C284*D284,-3)</f>
        <v>2590000</v>
      </c>
      <c r="F284" s="1"/>
      <c r="G284" s="10">
        <f>'School coding'!T136+'School coding'!W136+'School coding'!X136</f>
        <v>0</v>
      </c>
      <c r="H284" s="10">
        <f t="shared" ref="H284:H296" si="38">B284+G284</f>
        <v>3451358.07</v>
      </c>
      <c r="I284" s="43">
        <f t="shared" ref="I284:I296" si="39">ROUND(H284,-3)</f>
        <v>3451000</v>
      </c>
      <c r="J284" s="43">
        <f t="shared" ref="J284:J296" si="40">I284-C284</f>
        <v>0</v>
      </c>
      <c r="K284" s="44">
        <f>FisCap!C136</f>
        <v>0.75060160845043356</v>
      </c>
      <c r="L284" s="49">
        <f t="shared" ref="L284:L296" si="41">ROUND(I284*K284,-3)</f>
        <v>2590000</v>
      </c>
      <c r="M284" s="46">
        <f t="shared" ref="M284:M296" si="42">L284-E284</f>
        <v>0</v>
      </c>
    </row>
    <row r="285" spans="1:13" x14ac:dyDescent="0.25">
      <c r="A285" s="91" t="s">
        <v>133</v>
      </c>
      <c r="B285" s="142">
        <v>2416404.92</v>
      </c>
      <c r="C285" s="43">
        <f t="shared" si="36"/>
        <v>2416000</v>
      </c>
      <c r="D285" s="44">
        <f>FisCap!B137</f>
        <v>0.79208256824502832</v>
      </c>
      <c r="E285" s="49">
        <f t="shared" si="37"/>
        <v>1914000</v>
      </c>
      <c r="F285" s="1"/>
      <c r="G285" s="10">
        <f>'School coding'!T137+'School coding'!W137+'School coding'!X137</f>
        <v>0</v>
      </c>
      <c r="H285" s="10">
        <f t="shared" si="38"/>
        <v>2416404.92</v>
      </c>
      <c r="I285" s="43">
        <f t="shared" si="39"/>
        <v>2416000</v>
      </c>
      <c r="J285" s="43">
        <f t="shared" si="40"/>
        <v>0</v>
      </c>
      <c r="K285" s="44">
        <f>FisCap!C137</f>
        <v>0.7920777869986324</v>
      </c>
      <c r="L285" s="49">
        <f t="shared" si="41"/>
        <v>1914000</v>
      </c>
      <c r="M285" s="46">
        <f t="shared" si="42"/>
        <v>0</v>
      </c>
    </row>
    <row r="286" spans="1:13" x14ac:dyDescent="0.25">
      <c r="A286" s="91" t="s">
        <v>102</v>
      </c>
      <c r="B286" s="142">
        <v>1652679.76</v>
      </c>
      <c r="C286" s="43">
        <f t="shared" si="36"/>
        <v>1653000</v>
      </c>
      <c r="D286" s="44">
        <f>FisCap!B138</f>
        <v>0.76797731174393347</v>
      </c>
      <c r="E286" s="49">
        <f t="shared" si="37"/>
        <v>1269000</v>
      </c>
      <c r="F286" s="1"/>
      <c r="G286" s="10">
        <f>'School coding'!T138+'School coding'!W138+'School coding'!X138</f>
        <v>0</v>
      </c>
      <c r="H286" s="10">
        <f t="shared" si="38"/>
        <v>1652679.76</v>
      </c>
      <c r="I286" s="43">
        <f t="shared" si="39"/>
        <v>1653000</v>
      </c>
      <c r="J286" s="43">
        <f t="shared" si="40"/>
        <v>0</v>
      </c>
      <c r="K286" s="44">
        <f>FisCap!C138</f>
        <v>0.76797197617571</v>
      </c>
      <c r="L286" s="49">
        <f t="shared" si="41"/>
        <v>1269000</v>
      </c>
      <c r="M286" s="46">
        <f t="shared" si="42"/>
        <v>0</v>
      </c>
    </row>
    <row r="287" spans="1:13" x14ac:dyDescent="0.25">
      <c r="A287" s="99" t="s">
        <v>134</v>
      </c>
      <c r="B287" s="142">
        <v>4002474.19</v>
      </c>
      <c r="C287" s="43">
        <f t="shared" si="36"/>
        <v>4002000</v>
      </c>
      <c r="D287" s="44">
        <f>FisCap!B139</f>
        <v>0.91026962654632371</v>
      </c>
      <c r="E287" s="49">
        <f t="shared" si="37"/>
        <v>3643000</v>
      </c>
      <c r="F287" s="1"/>
      <c r="G287" s="10">
        <f>'School coding'!T139+'School coding'!W139+'School coding'!X139</f>
        <v>0</v>
      </c>
      <c r="H287" s="10">
        <f t="shared" si="38"/>
        <v>4002474.19</v>
      </c>
      <c r="I287" s="43">
        <f t="shared" si="39"/>
        <v>4002000</v>
      </c>
      <c r="J287" s="43">
        <f t="shared" si="40"/>
        <v>0</v>
      </c>
      <c r="K287" s="44">
        <f>FisCap!C139</f>
        <v>0.91026756311652346</v>
      </c>
      <c r="L287" s="49">
        <f t="shared" si="41"/>
        <v>3643000</v>
      </c>
      <c r="M287" s="46">
        <f t="shared" si="42"/>
        <v>0</v>
      </c>
    </row>
    <row r="288" spans="1:13" x14ac:dyDescent="0.25">
      <c r="A288" s="99" t="s">
        <v>135</v>
      </c>
      <c r="B288" s="142">
        <v>767622.35</v>
      </c>
      <c r="C288" s="43">
        <f t="shared" si="36"/>
        <v>768000</v>
      </c>
      <c r="D288" s="44">
        <f>FisCap!B140</f>
        <v>0.81221725148673507</v>
      </c>
      <c r="E288" s="49">
        <f t="shared" si="37"/>
        <v>624000</v>
      </c>
      <c r="F288" s="1"/>
      <c r="G288" s="10">
        <f>'School coding'!T140+'School coding'!W140+'School coding'!X140</f>
        <v>0</v>
      </c>
      <c r="H288" s="10">
        <f t="shared" si="38"/>
        <v>767622.35</v>
      </c>
      <c r="I288" s="43">
        <f t="shared" si="39"/>
        <v>768000</v>
      </c>
      <c r="J288" s="43">
        <f t="shared" si="40"/>
        <v>0</v>
      </c>
      <c r="K288" s="44">
        <f>FisCap!C140</f>
        <v>0.81221293325530086</v>
      </c>
      <c r="L288" s="49">
        <f t="shared" si="41"/>
        <v>624000</v>
      </c>
      <c r="M288" s="46">
        <f t="shared" si="42"/>
        <v>0</v>
      </c>
    </row>
    <row r="289" spans="1:14" x14ac:dyDescent="0.25">
      <c r="A289" s="98" t="s">
        <v>136</v>
      </c>
      <c r="B289" s="142">
        <v>6547084.9100000001</v>
      </c>
      <c r="C289" s="43">
        <f t="shared" si="36"/>
        <v>6547000</v>
      </c>
      <c r="D289" s="44">
        <f>FisCap!B141</f>
        <v>0.79663022899745961</v>
      </c>
      <c r="E289" s="49">
        <f t="shared" si="37"/>
        <v>5216000</v>
      </c>
      <c r="F289" s="1"/>
      <c r="G289" s="10">
        <f>'School coding'!T141+'School coding'!W141+'School coding'!X141</f>
        <v>0</v>
      </c>
      <c r="H289" s="10">
        <f t="shared" si="38"/>
        <v>6547084.9100000001</v>
      </c>
      <c r="I289" s="43">
        <f t="shared" si="39"/>
        <v>6547000</v>
      </c>
      <c r="J289" s="43">
        <f t="shared" si="40"/>
        <v>0</v>
      </c>
      <c r="K289" s="44">
        <f>FisCap!C141</f>
        <v>0.79662555232857035</v>
      </c>
      <c r="L289" s="49">
        <f t="shared" si="41"/>
        <v>5216000</v>
      </c>
      <c r="M289" s="46">
        <f t="shared" si="42"/>
        <v>0</v>
      </c>
    </row>
    <row r="290" spans="1:14" x14ac:dyDescent="0.25">
      <c r="A290" s="99" t="s">
        <v>137</v>
      </c>
      <c r="B290" s="142">
        <v>8344342.6399999997</v>
      </c>
      <c r="C290" s="43">
        <f t="shared" si="36"/>
        <v>8344000</v>
      </c>
      <c r="D290" s="44">
        <f>FisCap!B142</f>
        <v>0.6396327526757295</v>
      </c>
      <c r="E290" s="49">
        <f t="shared" si="37"/>
        <v>5337000</v>
      </c>
      <c r="F290" s="1"/>
      <c r="G290" s="10">
        <f>'School coding'!T142+'School coding'!W142+'School coding'!X142</f>
        <v>0</v>
      </c>
      <c r="H290" s="10">
        <f t="shared" si="38"/>
        <v>8344342.6399999997</v>
      </c>
      <c r="I290" s="43">
        <f t="shared" si="39"/>
        <v>8344000</v>
      </c>
      <c r="J290" s="43">
        <f t="shared" si="40"/>
        <v>0</v>
      </c>
      <c r="K290" s="44">
        <f>FisCap!C142</f>
        <v>0.63962446571013987</v>
      </c>
      <c r="L290" s="49">
        <f t="shared" si="41"/>
        <v>5337000</v>
      </c>
      <c r="M290" s="46">
        <f t="shared" si="42"/>
        <v>0</v>
      </c>
    </row>
    <row r="291" spans="1:14" x14ac:dyDescent="0.25">
      <c r="A291" s="99" t="s">
        <v>139</v>
      </c>
      <c r="B291" s="142">
        <v>2260986.15</v>
      </c>
      <c r="C291" s="43">
        <f t="shared" si="36"/>
        <v>2261000</v>
      </c>
      <c r="D291" s="44">
        <f>FisCap!B143</f>
        <v>0.84566202250776001</v>
      </c>
      <c r="E291" s="49">
        <f t="shared" si="37"/>
        <v>1912000</v>
      </c>
      <c r="F291" s="1"/>
      <c r="G291" s="10">
        <f>'School coding'!T143+'School coding'!W143+'School coding'!X143</f>
        <v>0</v>
      </c>
      <c r="H291" s="10">
        <f t="shared" si="38"/>
        <v>2260986.15</v>
      </c>
      <c r="I291" s="43">
        <f t="shared" si="39"/>
        <v>2261000</v>
      </c>
      <c r="J291" s="43">
        <f t="shared" si="40"/>
        <v>0</v>
      </c>
      <c r="K291" s="44">
        <f>FisCap!C143</f>
        <v>0.84565847336860223</v>
      </c>
      <c r="L291" s="49">
        <f t="shared" si="41"/>
        <v>1912000</v>
      </c>
      <c r="M291" s="46">
        <f t="shared" si="42"/>
        <v>0</v>
      </c>
    </row>
    <row r="292" spans="1:14" x14ac:dyDescent="0.25">
      <c r="A292" s="97" t="s">
        <v>140</v>
      </c>
      <c r="B292" s="142">
        <v>4156032.19</v>
      </c>
      <c r="C292" s="43">
        <f t="shared" si="36"/>
        <v>4156000</v>
      </c>
      <c r="D292" s="44">
        <f>FisCap!B144</f>
        <v>0.78685555352169589</v>
      </c>
      <c r="E292" s="49">
        <f t="shared" si="37"/>
        <v>3270000</v>
      </c>
      <c r="F292" s="1"/>
      <c r="G292" s="10">
        <f>'School coding'!T144+'School coding'!W144+'School coding'!X144</f>
        <v>0</v>
      </c>
      <c r="H292" s="10">
        <f t="shared" si="38"/>
        <v>4156032.19</v>
      </c>
      <c r="I292" s="43">
        <f t="shared" si="39"/>
        <v>4156000</v>
      </c>
      <c r="J292" s="43">
        <f t="shared" si="40"/>
        <v>0</v>
      </c>
      <c r="K292" s="44">
        <f>FisCap!C144</f>
        <v>0.78685065207544436</v>
      </c>
      <c r="L292" s="49">
        <f t="shared" si="41"/>
        <v>3270000</v>
      </c>
      <c r="M292" s="46">
        <f t="shared" si="42"/>
        <v>0</v>
      </c>
    </row>
    <row r="293" spans="1:14" x14ac:dyDescent="0.25">
      <c r="A293" s="97" t="s">
        <v>23</v>
      </c>
      <c r="B293" s="142">
        <v>909580.9</v>
      </c>
      <c r="C293" s="43">
        <f t="shared" si="36"/>
        <v>910000</v>
      </c>
      <c r="D293" s="44">
        <f>FisCap!B145</f>
        <v>0.85282888219801178</v>
      </c>
      <c r="E293" s="49">
        <f t="shared" si="37"/>
        <v>776000</v>
      </c>
      <c r="F293" s="1"/>
      <c r="G293" s="10">
        <f>'School coding'!T145+'School coding'!W145+'School coding'!X145</f>
        <v>0</v>
      </c>
      <c r="H293" s="10">
        <f t="shared" si="38"/>
        <v>909580.9</v>
      </c>
      <c r="I293" s="43">
        <f t="shared" si="39"/>
        <v>910000</v>
      </c>
      <c r="J293" s="43">
        <f t="shared" si="40"/>
        <v>0</v>
      </c>
      <c r="K293" s="44">
        <f>FisCap!C145</f>
        <v>0.85282549786717132</v>
      </c>
      <c r="L293" s="49">
        <f t="shared" si="41"/>
        <v>776000</v>
      </c>
      <c r="M293" s="46">
        <f t="shared" si="42"/>
        <v>0</v>
      </c>
    </row>
    <row r="294" spans="1:14" x14ac:dyDescent="0.25">
      <c r="A294" s="97" t="s">
        <v>141</v>
      </c>
      <c r="B294" s="142">
        <v>3898457.52</v>
      </c>
      <c r="C294" s="43">
        <f t="shared" si="36"/>
        <v>3898000</v>
      </c>
      <c r="D294" s="44">
        <f>FisCap!B146</f>
        <v>0.82038935440237948</v>
      </c>
      <c r="E294" s="49">
        <f t="shared" si="37"/>
        <v>3198000</v>
      </c>
      <c r="F294" s="1"/>
      <c r="G294" s="10">
        <f>'School coding'!T146+'School coding'!W146+'School coding'!X146</f>
        <v>0</v>
      </c>
      <c r="H294" s="10">
        <f t="shared" si="38"/>
        <v>3898457.52</v>
      </c>
      <c r="I294" s="43">
        <f t="shared" si="39"/>
        <v>3898000</v>
      </c>
      <c r="J294" s="43">
        <f t="shared" si="40"/>
        <v>0</v>
      </c>
      <c r="K294" s="44">
        <f>FisCap!C146</f>
        <v>0.82038522409572523</v>
      </c>
      <c r="L294" s="49">
        <f t="shared" si="41"/>
        <v>3198000</v>
      </c>
      <c r="M294" s="46">
        <f t="shared" si="42"/>
        <v>0</v>
      </c>
    </row>
    <row r="295" spans="1:14" x14ac:dyDescent="0.25">
      <c r="A295" s="97" t="s">
        <v>142</v>
      </c>
      <c r="B295" s="142">
        <v>39317337.579999998</v>
      </c>
      <c r="C295" s="43">
        <f t="shared" si="36"/>
        <v>39317000</v>
      </c>
      <c r="D295" s="44">
        <f>FisCap!B147</f>
        <v>0.57546930887932435</v>
      </c>
      <c r="E295" s="49">
        <f t="shared" si="37"/>
        <v>22626000</v>
      </c>
      <c r="F295" s="1"/>
      <c r="G295" s="10">
        <f>'School coding'!T147+'School coding'!W147+'School coding'!X147</f>
        <v>0</v>
      </c>
      <c r="H295" s="10">
        <f t="shared" si="38"/>
        <v>39317337.579999998</v>
      </c>
      <c r="I295" s="43">
        <f t="shared" si="39"/>
        <v>39317000</v>
      </c>
      <c r="J295" s="43">
        <f t="shared" si="40"/>
        <v>0</v>
      </c>
      <c r="K295" s="44">
        <f>FisCap!C147</f>
        <v>0.57545954641823727</v>
      </c>
      <c r="L295" s="49">
        <f t="shared" si="41"/>
        <v>22625000</v>
      </c>
      <c r="M295" s="46">
        <f t="shared" si="42"/>
        <v>-1000</v>
      </c>
    </row>
    <row r="296" spans="1:14" x14ac:dyDescent="0.25">
      <c r="A296" s="97" t="s">
        <v>144</v>
      </c>
      <c r="B296" s="142">
        <v>18265214.199999999</v>
      </c>
      <c r="C296" s="43">
        <f t="shared" si="36"/>
        <v>18265000</v>
      </c>
      <c r="D296" s="44">
        <f>FisCap!B148</f>
        <v>0.70254352376854179</v>
      </c>
      <c r="E296" s="49">
        <f t="shared" si="37"/>
        <v>12832000</v>
      </c>
      <c r="F296" s="1"/>
      <c r="G296" s="10">
        <f>'School coding'!T148+'School coding'!W148+'School coding'!X148</f>
        <v>0</v>
      </c>
      <c r="H296" s="10">
        <f t="shared" si="38"/>
        <v>18265214.199999999</v>
      </c>
      <c r="I296" s="43">
        <f t="shared" si="39"/>
        <v>18265000</v>
      </c>
      <c r="J296" s="43">
        <f t="shared" si="40"/>
        <v>0</v>
      </c>
      <c r="K296" s="44">
        <f>FisCap!C148</f>
        <v>0.70253668349212584</v>
      </c>
      <c r="L296" s="49">
        <f t="shared" si="41"/>
        <v>12832000</v>
      </c>
      <c r="M296" s="46">
        <f t="shared" si="42"/>
        <v>0</v>
      </c>
    </row>
    <row r="297" spans="1:14" x14ac:dyDescent="0.25">
      <c r="A297" s="8" t="s">
        <v>147</v>
      </c>
      <c r="B297" s="11">
        <f>SUM(B155:B296)</f>
        <v>1023577274.0500002</v>
      </c>
      <c r="C297" s="11">
        <f t="shared" ref="C297:M297" si="43">SUM(C155:C296)</f>
        <v>1023576000</v>
      </c>
      <c r="D297" s="11"/>
      <c r="E297" s="51">
        <f t="shared" si="43"/>
        <v>717279000</v>
      </c>
      <c r="F297" s="11"/>
      <c r="G297" s="11">
        <f t="shared" si="43"/>
        <v>23510.301466639285</v>
      </c>
      <c r="H297" s="11">
        <f t="shared" si="43"/>
        <v>1023600784.3514668</v>
      </c>
      <c r="I297" s="50">
        <f t="shared" si="43"/>
        <v>1023600000</v>
      </c>
      <c r="J297" s="50">
        <f>SUM(J155:J296)</f>
        <v>24000</v>
      </c>
      <c r="K297" s="11"/>
      <c r="L297" s="51">
        <f t="shared" si="43"/>
        <v>717295000</v>
      </c>
      <c r="M297" s="52">
        <f t="shared" si="43"/>
        <v>16000</v>
      </c>
    </row>
    <row r="300" spans="1:14" ht="20.25" x14ac:dyDescent="0.3">
      <c r="A300" s="15" t="s">
        <v>180</v>
      </c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</row>
    <row r="301" spans="1:14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4" ht="30" x14ac:dyDescent="0.25">
      <c r="A302" s="18" t="s">
        <v>1</v>
      </c>
      <c r="B302" s="18" t="s">
        <v>188</v>
      </c>
      <c r="C302" s="18" t="s">
        <v>189</v>
      </c>
      <c r="D302" s="18" t="s">
        <v>190</v>
      </c>
      <c r="E302" s="47" t="s">
        <v>183</v>
      </c>
      <c r="F302" s="41"/>
      <c r="G302" s="18" t="s">
        <v>191</v>
      </c>
      <c r="H302" s="18" t="s">
        <v>192</v>
      </c>
      <c r="I302" s="18" t="s">
        <v>193</v>
      </c>
      <c r="J302" s="18" t="s">
        <v>194</v>
      </c>
      <c r="K302" s="18" t="s">
        <v>195</v>
      </c>
      <c r="L302" s="47" t="s">
        <v>184</v>
      </c>
      <c r="M302" s="31" t="s">
        <v>3</v>
      </c>
    </row>
    <row r="303" spans="1:14" x14ac:dyDescent="0.25">
      <c r="A303" s="1" t="s">
        <v>36</v>
      </c>
      <c r="B303" s="143">
        <v>696047.73329999996</v>
      </c>
      <c r="C303" s="43">
        <f>ROUND(B303,-3)</f>
        <v>696000</v>
      </c>
      <c r="D303" s="44">
        <f>FisCap!F7</f>
        <v>0.91249409076588983</v>
      </c>
      <c r="E303" s="49">
        <f>ROUND(C303*D303,-3)</f>
        <v>635000</v>
      </c>
      <c r="F303" s="1"/>
      <c r="G303" s="10">
        <f>'School coding'!L155+'SPED unit cost'!D7+'CTE transp.'!D7+'CTE test'!E7</f>
        <v>92.350124999999935</v>
      </c>
      <c r="H303" s="10">
        <f>B303+G303</f>
        <v>696140.08342499996</v>
      </c>
      <c r="I303" s="43">
        <f>ROUND(H303,-3)</f>
        <v>696000</v>
      </c>
      <c r="J303" s="43">
        <f>I303-E303</f>
        <v>61000</v>
      </c>
      <c r="K303" s="44">
        <f>FisCap!G7</f>
        <v>0.91250985472586621</v>
      </c>
      <c r="L303" s="49">
        <f>ROUND(I303*K303,-3)</f>
        <v>635000</v>
      </c>
      <c r="M303" s="46">
        <f>L303-E303</f>
        <v>0</v>
      </c>
      <c r="N303" s="42"/>
    </row>
    <row r="304" spans="1:14" x14ac:dyDescent="0.25">
      <c r="A304" s="1" t="s">
        <v>12</v>
      </c>
      <c r="B304" s="143">
        <v>1773757.2290000001</v>
      </c>
      <c r="C304" s="43">
        <f t="shared" ref="C304:C367" si="44">ROUND(B304,-3)</f>
        <v>1774000</v>
      </c>
      <c r="D304" s="44">
        <f>FisCap!F8</f>
        <v>0.70862744872066874</v>
      </c>
      <c r="E304" s="49">
        <f t="shared" ref="E304:E367" si="45">ROUND(C304*D304,-3)</f>
        <v>1257000</v>
      </c>
      <c r="F304" s="1"/>
      <c r="G304" s="10">
        <f>'School coding'!L156+'SPED unit cost'!D8+'CTE transp.'!D8+'CTE test'!E8</f>
        <v>259.12237500000083</v>
      </c>
      <c r="H304" s="10">
        <f t="shared" ref="H304:H367" si="46">B304+G304</f>
        <v>1774016.3513750001</v>
      </c>
      <c r="I304" s="43">
        <f t="shared" ref="I304:I367" si="47">ROUND(H304,-3)</f>
        <v>1774000</v>
      </c>
      <c r="J304" s="43">
        <f t="shared" ref="J304:J367" si="48">I304-E304</f>
        <v>517000</v>
      </c>
      <c r="K304" s="44">
        <f>FisCap!G8</f>
        <v>0.70861827729591798</v>
      </c>
      <c r="L304" s="49">
        <f t="shared" ref="L304:L367" si="49">ROUND(I304*K304,-3)</f>
        <v>1257000</v>
      </c>
      <c r="M304" s="46">
        <f t="shared" ref="M304:M367" si="50">L304-E304</f>
        <v>0</v>
      </c>
      <c r="N304" s="42"/>
    </row>
    <row r="305" spans="1:14" x14ac:dyDescent="0.25">
      <c r="A305" s="1" t="s">
        <v>5</v>
      </c>
      <c r="B305" s="143">
        <v>6284354.4659000002</v>
      </c>
      <c r="C305" s="43">
        <f t="shared" si="44"/>
        <v>6284000</v>
      </c>
      <c r="D305" s="44">
        <f>FisCap!F9</f>
        <v>0.78435845306349639</v>
      </c>
      <c r="E305" s="49">
        <f t="shared" si="45"/>
        <v>4929000</v>
      </c>
      <c r="F305" s="1"/>
      <c r="G305" s="10">
        <f>'School coding'!L157+'SPED unit cost'!D9+'CTE transp.'!D9+'CTE test'!E9</f>
        <v>1526.482124999995</v>
      </c>
      <c r="H305" s="10">
        <f t="shared" si="46"/>
        <v>6285880.9480250003</v>
      </c>
      <c r="I305" s="43">
        <f t="shared" si="47"/>
        <v>6286000</v>
      </c>
      <c r="J305" s="43">
        <f t="shared" si="48"/>
        <v>1357000</v>
      </c>
      <c r="K305" s="44">
        <f>FisCap!G9</f>
        <v>0.78438054233350263</v>
      </c>
      <c r="L305" s="49">
        <f t="shared" si="49"/>
        <v>4931000</v>
      </c>
      <c r="M305" s="46">
        <f t="shared" si="50"/>
        <v>2000</v>
      </c>
      <c r="N305" s="42"/>
    </row>
    <row r="306" spans="1:14" x14ac:dyDescent="0.25">
      <c r="A306" s="1" t="s">
        <v>119</v>
      </c>
      <c r="B306" s="143">
        <v>3159597.9950000001</v>
      </c>
      <c r="C306" s="43">
        <f t="shared" si="44"/>
        <v>3160000</v>
      </c>
      <c r="D306" s="44">
        <f>FisCap!F10</f>
        <v>0.79928980204790467</v>
      </c>
      <c r="E306" s="49">
        <f t="shared" si="45"/>
        <v>2526000</v>
      </c>
      <c r="F306" s="1"/>
      <c r="G306" s="10">
        <f>'School coding'!L158+'SPED unit cost'!D10+'CTE transp.'!D10+'CTE test'!E10</f>
        <v>812.76412499999424</v>
      </c>
      <c r="H306" s="10">
        <f t="shared" si="46"/>
        <v>3160410.7591250003</v>
      </c>
      <c r="I306" s="43">
        <f t="shared" si="47"/>
        <v>3160000</v>
      </c>
      <c r="J306" s="43">
        <f t="shared" si="48"/>
        <v>634000</v>
      </c>
      <c r="K306" s="44">
        <f>FisCap!G10</f>
        <v>0.79928823253438497</v>
      </c>
      <c r="L306" s="49">
        <f t="shared" si="49"/>
        <v>2526000</v>
      </c>
      <c r="M306" s="46">
        <f t="shared" si="50"/>
        <v>0</v>
      </c>
      <c r="N306" s="42"/>
    </row>
    <row r="307" spans="1:14" x14ac:dyDescent="0.25">
      <c r="A307" s="1" t="s">
        <v>86</v>
      </c>
      <c r="B307" s="143">
        <v>1784477.7720000001</v>
      </c>
      <c r="C307" s="43">
        <f t="shared" si="44"/>
        <v>1784000</v>
      </c>
      <c r="D307" s="44">
        <f>FisCap!F11</f>
        <v>0.77979320813629038</v>
      </c>
      <c r="E307" s="49">
        <f t="shared" si="45"/>
        <v>1391000</v>
      </c>
      <c r="F307" s="1"/>
      <c r="G307" s="10">
        <f>'School coding'!L159+'SPED unit cost'!D11+'CTE transp.'!D11+'CTE test'!E11</f>
        <v>299.1768749999992</v>
      </c>
      <c r="H307" s="10">
        <f t="shared" si="46"/>
        <v>1784776.948875</v>
      </c>
      <c r="I307" s="43">
        <f t="shared" si="47"/>
        <v>1785000</v>
      </c>
      <c r="J307" s="43">
        <f t="shared" si="48"/>
        <v>394000</v>
      </c>
      <c r="K307" s="44">
        <f>FisCap!G11</f>
        <v>0.7798497438295704</v>
      </c>
      <c r="L307" s="49">
        <f t="shared" si="49"/>
        <v>1392000</v>
      </c>
      <c r="M307" s="46">
        <f t="shared" si="50"/>
        <v>1000</v>
      </c>
      <c r="N307" s="42"/>
    </row>
    <row r="308" spans="1:14" x14ac:dyDescent="0.25">
      <c r="A308" s="1" t="s">
        <v>120</v>
      </c>
      <c r="B308" s="143">
        <v>7497867.4356000004</v>
      </c>
      <c r="C308" s="43">
        <f t="shared" si="44"/>
        <v>7498000</v>
      </c>
      <c r="D308" s="44">
        <f>FisCap!F12</f>
        <v>0.79928980204790467</v>
      </c>
      <c r="E308" s="49">
        <f t="shared" si="45"/>
        <v>5993000</v>
      </c>
      <c r="F308" s="1"/>
      <c r="G308" s="10">
        <f>'School coding'!L160+'SPED unit cost'!D12+'CTE transp.'!D12+'CTE test'!E12</f>
        <v>1704.976874999993</v>
      </c>
      <c r="H308" s="10">
        <f t="shared" si="46"/>
        <v>7499572.4124750001</v>
      </c>
      <c r="I308" s="43">
        <f t="shared" si="47"/>
        <v>7500000</v>
      </c>
      <c r="J308" s="43">
        <f t="shared" si="48"/>
        <v>1507000</v>
      </c>
      <c r="K308" s="44">
        <f>FisCap!G12</f>
        <v>0.79928823253438497</v>
      </c>
      <c r="L308" s="49">
        <f t="shared" si="49"/>
        <v>5995000</v>
      </c>
      <c r="M308" s="46">
        <f t="shared" si="50"/>
        <v>2000</v>
      </c>
      <c r="N308" s="42"/>
    </row>
    <row r="309" spans="1:14" x14ac:dyDescent="0.25">
      <c r="A309" s="1" t="s">
        <v>8</v>
      </c>
      <c r="B309" s="143">
        <v>9127139.1363999993</v>
      </c>
      <c r="C309" s="43">
        <f t="shared" si="44"/>
        <v>9127000</v>
      </c>
      <c r="D309" s="44">
        <f>FisCap!F13</f>
        <v>0.86532107237523748</v>
      </c>
      <c r="E309" s="49">
        <f t="shared" si="45"/>
        <v>7898000</v>
      </c>
      <c r="F309" s="1"/>
      <c r="G309" s="10">
        <f>'School coding'!L161+'SPED unit cost'!D13+'CTE transp.'!D13+'CTE test'!E13</f>
        <v>1060.1403749999954</v>
      </c>
      <c r="H309" s="10">
        <f t="shared" si="46"/>
        <v>9128199.2767749988</v>
      </c>
      <c r="I309" s="43">
        <f t="shared" si="47"/>
        <v>9128000</v>
      </c>
      <c r="J309" s="43">
        <f t="shared" si="48"/>
        <v>1230000</v>
      </c>
      <c r="K309" s="44">
        <f>FisCap!G13</f>
        <v>0.86531473768331124</v>
      </c>
      <c r="L309" s="49">
        <f t="shared" si="49"/>
        <v>7899000</v>
      </c>
      <c r="M309" s="46">
        <f t="shared" si="50"/>
        <v>1000</v>
      </c>
      <c r="N309" s="42"/>
    </row>
    <row r="310" spans="1:14" x14ac:dyDescent="0.25">
      <c r="A310" s="1" t="s">
        <v>37</v>
      </c>
      <c r="B310" s="143">
        <v>469827.57</v>
      </c>
      <c r="C310" s="43">
        <f t="shared" si="44"/>
        <v>470000</v>
      </c>
      <c r="D310" s="44">
        <f>FisCap!F14</f>
        <v>0.91249409076588983</v>
      </c>
      <c r="E310" s="49">
        <f t="shared" si="45"/>
        <v>429000</v>
      </c>
      <c r="F310" s="1"/>
      <c r="G310" s="10">
        <f>'School coding'!L162+'SPED unit cost'!D14+'CTE transp.'!D14+'CTE test'!E14</f>
        <v>47.831624999999804</v>
      </c>
      <c r="H310" s="10">
        <f t="shared" si="46"/>
        <v>469875.401625</v>
      </c>
      <c r="I310" s="43">
        <f t="shared" si="47"/>
        <v>470000</v>
      </c>
      <c r="J310" s="43">
        <f t="shared" si="48"/>
        <v>41000</v>
      </c>
      <c r="K310" s="44">
        <f>FisCap!G14</f>
        <v>0.91250985472586621</v>
      </c>
      <c r="L310" s="49">
        <f t="shared" si="49"/>
        <v>429000</v>
      </c>
      <c r="M310" s="46">
        <f t="shared" si="50"/>
        <v>0</v>
      </c>
      <c r="N310" s="42"/>
    </row>
    <row r="311" spans="1:14" x14ac:dyDescent="0.25">
      <c r="A311" s="1" t="s">
        <v>9</v>
      </c>
      <c r="B311" s="143">
        <v>2201405.5970000001</v>
      </c>
      <c r="C311" s="43">
        <f t="shared" si="44"/>
        <v>2201000</v>
      </c>
      <c r="D311" s="44">
        <f>FisCap!F15</f>
        <v>0.83239355789112812</v>
      </c>
      <c r="E311" s="49">
        <f t="shared" si="45"/>
        <v>1832000</v>
      </c>
      <c r="F311" s="1"/>
      <c r="G311" s="10">
        <f>'School coding'!L163+'SPED unit cost'!D15+'CTE transp.'!D15+'CTE test'!E15</f>
        <v>538.40587499999674</v>
      </c>
      <c r="H311" s="10">
        <f t="shared" si="46"/>
        <v>2201944.0028750002</v>
      </c>
      <c r="I311" s="43">
        <f t="shared" si="47"/>
        <v>2202000</v>
      </c>
      <c r="J311" s="43">
        <f t="shared" si="48"/>
        <v>370000</v>
      </c>
      <c r="K311" s="44">
        <f>FisCap!G15</f>
        <v>0.83244343723930148</v>
      </c>
      <c r="L311" s="49">
        <f t="shared" si="49"/>
        <v>1833000</v>
      </c>
      <c r="M311" s="46">
        <f t="shared" si="50"/>
        <v>1000</v>
      </c>
      <c r="N311" s="42"/>
    </row>
    <row r="312" spans="1:14" x14ac:dyDescent="0.25">
      <c r="A312" s="1" t="s">
        <v>10</v>
      </c>
      <c r="B312" s="143">
        <v>1880202.4024</v>
      </c>
      <c r="C312" s="43">
        <f t="shared" si="44"/>
        <v>1880000</v>
      </c>
      <c r="D312" s="44">
        <f>FisCap!F16</f>
        <v>0.91308468570936563</v>
      </c>
      <c r="E312" s="49">
        <f t="shared" si="45"/>
        <v>1717000</v>
      </c>
      <c r="F312" s="1"/>
      <c r="G312" s="10">
        <f>'School coding'!L164+'SPED unit cost'!D16+'CTE transp.'!D16+'CTE test'!E16</f>
        <v>470.18024999999761</v>
      </c>
      <c r="H312" s="10">
        <f t="shared" si="46"/>
        <v>1880672.58265</v>
      </c>
      <c r="I312" s="43">
        <f t="shared" si="47"/>
        <v>1881000</v>
      </c>
      <c r="J312" s="43">
        <f t="shared" si="48"/>
        <v>164000</v>
      </c>
      <c r="K312" s="44">
        <f>FisCap!G16</f>
        <v>0.91311728848490503</v>
      </c>
      <c r="L312" s="49">
        <f t="shared" si="49"/>
        <v>1718000</v>
      </c>
      <c r="M312" s="46">
        <f t="shared" si="50"/>
        <v>1000</v>
      </c>
      <c r="N312" s="42"/>
    </row>
    <row r="313" spans="1:14" x14ac:dyDescent="0.25">
      <c r="A313" s="1" t="s">
        <v>11</v>
      </c>
      <c r="B313" s="143">
        <v>9759091.6693999991</v>
      </c>
      <c r="C313" s="43">
        <f t="shared" si="44"/>
        <v>9759000</v>
      </c>
      <c r="D313" s="44">
        <f>FisCap!F17</f>
        <v>0.70862744872066874</v>
      </c>
      <c r="E313" s="49">
        <f t="shared" si="45"/>
        <v>6915000</v>
      </c>
      <c r="F313" s="1"/>
      <c r="G313" s="10">
        <f>'School coding'!L165+'SPED unit cost'!D17+'CTE transp.'!D17+'CTE test'!E17</f>
        <v>1523.9868749999951</v>
      </c>
      <c r="H313" s="10">
        <f t="shared" si="46"/>
        <v>9760615.6562749986</v>
      </c>
      <c r="I313" s="43">
        <f t="shared" si="47"/>
        <v>9761000</v>
      </c>
      <c r="J313" s="43">
        <f t="shared" si="48"/>
        <v>2846000</v>
      </c>
      <c r="K313" s="44">
        <f>FisCap!G17</f>
        <v>0.70861827729591798</v>
      </c>
      <c r="L313" s="49">
        <f t="shared" si="49"/>
        <v>6917000</v>
      </c>
      <c r="M313" s="46">
        <f t="shared" si="50"/>
        <v>2000</v>
      </c>
      <c r="N313" s="42"/>
    </row>
    <row r="314" spans="1:14" x14ac:dyDescent="0.25">
      <c r="A314" s="1" t="s">
        <v>51</v>
      </c>
      <c r="B314" s="143">
        <v>537530.26159999997</v>
      </c>
      <c r="C314" s="43">
        <f t="shared" si="44"/>
        <v>538000</v>
      </c>
      <c r="D314" s="44">
        <f>FisCap!F18</f>
        <v>0.86807065744816536</v>
      </c>
      <c r="E314" s="49">
        <f t="shared" si="45"/>
        <v>467000</v>
      </c>
      <c r="F314" s="1"/>
      <c r="G314" s="10">
        <f>'School coding'!L166+'SPED unit cost'!D18+'CTE transp.'!D18+'CTE test'!E18</f>
        <v>90.733499999999822</v>
      </c>
      <c r="H314" s="10">
        <f t="shared" si="46"/>
        <v>537620.99509999994</v>
      </c>
      <c r="I314" s="43">
        <f t="shared" si="47"/>
        <v>538000</v>
      </c>
      <c r="J314" s="43">
        <f t="shared" si="48"/>
        <v>71000</v>
      </c>
      <c r="K314" s="44">
        <f>FisCap!G18</f>
        <v>0.86811013785853008</v>
      </c>
      <c r="L314" s="49">
        <f t="shared" si="49"/>
        <v>467000</v>
      </c>
      <c r="M314" s="46">
        <f t="shared" si="50"/>
        <v>0</v>
      </c>
      <c r="N314" s="42"/>
    </row>
    <row r="315" spans="1:14" x14ac:dyDescent="0.25">
      <c r="A315" s="1" t="s">
        <v>14</v>
      </c>
      <c r="B315" s="143">
        <v>10044273.0019</v>
      </c>
      <c r="C315" s="43">
        <f t="shared" si="44"/>
        <v>10044000</v>
      </c>
      <c r="D315" s="44">
        <f>FisCap!F19</f>
        <v>0.78513236378410967</v>
      </c>
      <c r="E315" s="49">
        <f t="shared" si="45"/>
        <v>7886000</v>
      </c>
      <c r="F315" s="1"/>
      <c r="G315" s="10">
        <f>'School coding'!L167+'SPED unit cost'!D19+'CTE transp.'!D19+'CTE test'!E19</f>
        <v>1645.971749999997</v>
      </c>
      <c r="H315" s="10">
        <f t="shared" si="46"/>
        <v>10045918.973650001</v>
      </c>
      <c r="I315" s="43">
        <f t="shared" si="47"/>
        <v>10046000</v>
      </c>
      <c r="J315" s="43">
        <f t="shared" si="48"/>
        <v>2160000</v>
      </c>
      <c r="K315" s="44">
        <f>FisCap!G19</f>
        <v>0.78513907639192992</v>
      </c>
      <c r="L315" s="49">
        <f t="shared" si="49"/>
        <v>7888000</v>
      </c>
      <c r="M315" s="46">
        <f t="shared" si="50"/>
        <v>2000</v>
      </c>
      <c r="N315" s="42"/>
    </row>
    <row r="316" spans="1:14" x14ac:dyDescent="0.25">
      <c r="A316" s="1" t="s">
        <v>128</v>
      </c>
      <c r="B316" s="143">
        <v>3780850.9674</v>
      </c>
      <c r="C316" s="43">
        <f t="shared" si="44"/>
        <v>3781000</v>
      </c>
      <c r="D316" s="44">
        <f>FisCap!F20</f>
        <v>0.71666413549228336</v>
      </c>
      <c r="E316" s="49">
        <f t="shared" si="45"/>
        <v>2710000</v>
      </c>
      <c r="F316" s="1"/>
      <c r="G316" s="10">
        <f>'School coding'!L168+'SPED unit cost'!D20+'CTE transp.'!D20+'CTE test'!E20</f>
        <v>638.55337499999951</v>
      </c>
      <c r="H316" s="10">
        <f t="shared" si="46"/>
        <v>3781489.5207750001</v>
      </c>
      <c r="I316" s="43">
        <f t="shared" si="47"/>
        <v>3781000</v>
      </c>
      <c r="J316" s="43">
        <f t="shared" si="48"/>
        <v>1071000</v>
      </c>
      <c r="K316" s="44">
        <f>FisCap!G20</f>
        <v>0.71664722680089743</v>
      </c>
      <c r="L316" s="49">
        <f t="shared" si="49"/>
        <v>2710000</v>
      </c>
      <c r="M316" s="46">
        <f t="shared" si="50"/>
        <v>0</v>
      </c>
      <c r="N316" s="42"/>
    </row>
    <row r="317" spans="1:14" x14ac:dyDescent="0.25">
      <c r="A317" s="1" t="s">
        <v>16</v>
      </c>
      <c r="B317" s="143">
        <v>6429519.7229000004</v>
      </c>
      <c r="C317" s="43">
        <f t="shared" si="44"/>
        <v>6430000</v>
      </c>
      <c r="D317" s="44">
        <f>FisCap!F21</f>
        <v>0.85322046280978769</v>
      </c>
      <c r="E317" s="49">
        <f t="shared" si="45"/>
        <v>5486000</v>
      </c>
      <c r="F317" s="1"/>
      <c r="G317" s="10">
        <f>'School coding'!L169+'SPED unit cost'!D21+'CTE transp.'!D21+'CTE test'!E21</f>
        <v>1103.2413750000051</v>
      </c>
      <c r="H317" s="10">
        <f t="shared" si="46"/>
        <v>6430622.9642750006</v>
      </c>
      <c r="I317" s="43">
        <f t="shared" si="47"/>
        <v>6431000</v>
      </c>
      <c r="J317" s="43">
        <f t="shared" si="48"/>
        <v>945000</v>
      </c>
      <c r="K317" s="44">
        <f>FisCap!G21</f>
        <v>0.85322030362365264</v>
      </c>
      <c r="L317" s="49">
        <f t="shared" si="49"/>
        <v>5487000</v>
      </c>
      <c r="M317" s="46">
        <f t="shared" si="50"/>
        <v>1000</v>
      </c>
      <c r="N317" s="42"/>
    </row>
    <row r="318" spans="1:14" x14ac:dyDescent="0.25">
      <c r="A318" s="1" t="s">
        <v>17</v>
      </c>
      <c r="B318" s="143">
        <v>1803528.5485</v>
      </c>
      <c r="C318" s="43">
        <f t="shared" si="44"/>
        <v>1804000</v>
      </c>
      <c r="D318" s="44">
        <f>FisCap!F22</f>
        <v>0.87122811255644805</v>
      </c>
      <c r="E318" s="49">
        <f t="shared" si="45"/>
        <v>1572000</v>
      </c>
      <c r="F318" s="1"/>
      <c r="G318" s="10">
        <f>'School coding'!L170+'SPED unit cost'!D22+'CTE transp.'!D22+'CTE test'!E22</f>
        <v>290.78100000000086</v>
      </c>
      <c r="H318" s="10">
        <f t="shared" si="46"/>
        <v>1803819.3295</v>
      </c>
      <c r="I318" s="43">
        <f t="shared" si="47"/>
        <v>1804000</v>
      </c>
      <c r="J318" s="43">
        <f t="shared" si="48"/>
        <v>232000</v>
      </c>
      <c r="K318" s="44">
        <f>FisCap!G22</f>
        <v>0.87120794614624064</v>
      </c>
      <c r="L318" s="49">
        <f t="shared" si="49"/>
        <v>1572000</v>
      </c>
      <c r="M318" s="46">
        <f t="shared" si="50"/>
        <v>0</v>
      </c>
      <c r="N318" s="42"/>
    </row>
    <row r="319" spans="1:14" x14ac:dyDescent="0.25">
      <c r="A319" s="1" t="s">
        <v>18</v>
      </c>
      <c r="B319" s="143">
        <v>127080.8008</v>
      </c>
      <c r="C319" s="43">
        <f t="shared" si="44"/>
        <v>127000</v>
      </c>
      <c r="D319" s="44">
        <f>FisCap!F23</f>
        <v>0.88670924033728205</v>
      </c>
      <c r="E319" s="49">
        <f t="shared" si="45"/>
        <v>113000</v>
      </c>
      <c r="F319" s="1"/>
      <c r="G319" s="10">
        <f>'School coding'!L171+'SPED unit cost'!D23+'CTE transp.'!D23+'CTE test'!E23</f>
        <v>-194.97394012499996</v>
      </c>
      <c r="H319" s="10">
        <f t="shared" si="46"/>
        <v>126885.826859875</v>
      </c>
      <c r="I319" s="43">
        <f t="shared" si="47"/>
        <v>127000</v>
      </c>
      <c r="J319" s="43">
        <f t="shared" si="48"/>
        <v>14000</v>
      </c>
      <c r="K319" s="44">
        <f>FisCap!G23</f>
        <v>0.88633570444630216</v>
      </c>
      <c r="L319" s="49">
        <f t="shared" si="49"/>
        <v>113000</v>
      </c>
      <c r="M319" s="46">
        <f t="shared" si="50"/>
        <v>0</v>
      </c>
      <c r="N319" s="42"/>
    </row>
    <row r="320" spans="1:14" x14ac:dyDescent="0.25">
      <c r="A320" s="1" t="s">
        <v>24</v>
      </c>
      <c r="B320" s="143">
        <v>5467276.4271</v>
      </c>
      <c r="C320" s="43">
        <f t="shared" si="44"/>
        <v>5467000</v>
      </c>
      <c r="D320" s="44">
        <f>FisCap!F24</f>
        <v>0.85934467783875534</v>
      </c>
      <c r="E320" s="49">
        <f t="shared" si="45"/>
        <v>4698000</v>
      </c>
      <c r="F320" s="1"/>
      <c r="G320" s="10">
        <f>'School coding'!L172+'SPED unit cost'!D24+'CTE transp.'!D24+'CTE test'!E24</f>
        <v>957.96562499999709</v>
      </c>
      <c r="H320" s="10">
        <f t="shared" si="46"/>
        <v>5468234.3927250002</v>
      </c>
      <c r="I320" s="43">
        <f t="shared" si="47"/>
        <v>5468000</v>
      </c>
      <c r="J320" s="43">
        <f t="shared" si="48"/>
        <v>770000</v>
      </c>
      <c r="K320" s="44">
        <f>FisCap!G24</f>
        <v>0.85934073233660202</v>
      </c>
      <c r="L320" s="49">
        <f t="shared" si="49"/>
        <v>4699000</v>
      </c>
      <c r="M320" s="46">
        <f t="shared" si="50"/>
        <v>1000</v>
      </c>
      <c r="N320" s="42"/>
    </row>
    <row r="321" spans="1:14" x14ac:dyDescent="0.25">
      <c r="A321" s="1" t="s">
        <v>26</v>
      </c>
      <c r="B321" s="143">
        <v>5457009.0915999999</v>
      </c>
      <c r="C321" s="43">
        <f t="shared" si="44"/>
        <v>5457000</v>
      </c>
      <c r="D321" s="44">
        <f>FisCap!F25</f>
        <v>0.83248434155343487</v>
      </c>
      <c r="E321" s="49">
        <f t="shared" si="45"/>
        <v>4543000</v>
      </c>
      <c r="F321" s="1"/>
      <c r="G321" s="10">
        <f>'School coding'!L173+'SPED unit cost'!D25+'CTE transp.'!D25+'CTE test'!E25</f>
        <v>1139.0287499999977</v>
      </c>
      <c r="H321" s="10">
        <f t="shared" si="46"/>
        <v>5458148.1203499995</v>
      </c>
      <c r="I321" s="43">
        <f t="shared" si="47"/>
        <v>5458000</v>
      </c>
      <c r="J321" s="43">
        <f t="shared" si="48"/>
        <v>915000</v>
      </c>
      <c r="K321" s="44">
        <f>FisCap!G25</f>
        <v>0.83248880422069504</v>
      </c>
      <c r="L321" s="49">
        <f t="shared" si="49"/>
        <v>4544000</v>
      </c>
      <c r="M321" s="46">
        <f t="shared" si="50"/>
        <v>1000</v>
      </c>
      <c r="N321" s="42"/>
    </row>
    <row r="322" spans="1:14" x14ac:dyDescent="0.25">
      <c r="A322" s="22" t="s">
        <v>27</v>
      </c>
      <c r="B322" s="143">
        <v>2689862.2729000002</v>
      </c>
      <c r="C322" s="43">
        <f t="shared" si="44"/>
        <v>2690000</v>
      </c>
      <c r="D322" s="44">
        <f>FisCap!F26</f>
        <v>0.89848657304399082</v>
      </c>
      <c r="E322" s="49">
        <f t="shared" si="45"/>
        <v>2417000</v>
      </c>
      <c r="F322" s="1"/>
      <c r="G322" s="10">
        <f>'School coding'!L174+'SPED unit cost'!D26+'CTE transp.'!D26+'CTE test'!E26</f>
        <v>370.94287499999882</v>
      </c>
      <c r="H322" s="10">
        <f t="shared" si="46"/>
        <v>2690233.2157750004</v>
      </c>
      <c r="I322" s="43">
        <f t="shared" si="47"/>
        <v>2690000</v>
      </c>
      <c r="J322" s="43">
        <f t="shared" si="48"/>
        <v>273000</v>
      </c>
      <c r="K322" s="44">
        <f>FisCap!G26</f>
        <v>0.89847067546377979</v>
      </c>
      <c r="L322" s="49">
        <f t="shared" si="49"/>
        <v>2417000</v>
      </c>
      <c r="M322" s="46">
        <f t="shared" si="50"/>
        <v>0</v>
      </c>
      <c r="N322" s="42"/>
    </row>
    <row r="323" spans="1:14" x14ac:dyDescent="0.25">
      <c r="A323" s="1" t="s">
        <v>28</v>
      </c>
      <c r="B323" s="143">
        <v>4339391.2854000004</v>
      </c>
      <c r="C323" s="43">
        <f t="shared" si="44"/>
        <v>4339000</v>
      </c>
      <c r="D323" s="44">
        <f>FisCap!F27</f>
        <v>0.85617748423211038</v>
      </c>
      <c r="E323" s="49">
        <f t="shared" si="45"/>
        <v>3715000</v>
      </c>
      <c r="F323" s="1"/>
      <c r="G323" s="10">
        <f>'School coding'!L175+'SPED unit cost'!D27+'CTE transp.'!D27+'CTE test'!E27</f>
        <v>712.58625000000029</v>
      </c>
      <c r="H323" s="10">
        <f t="shared" si="46"/>
        <v>4340103.8716500001</v>
      </c>
      <c r="I323" s="43">
        <f t="shared" si="47"/>
        <v>4340000</v>
      </c>
      <c r="J323" s="43">
        <f t="shared" si="48"/>
        <v>625000</v>
      </c>
      <c r="K323" s="44">
        <f>FisCap!G27</f>
        <v>0.85618810482612528</v>
      </c>
      <c r="L323" s="49">
        <f t="shared" si="49"/>
        <v>3716000</v>
      </c>
      <c r="M323" s="46">
        <f t="shared" si="50"/>
        <v>1000</v>
      </c>
      <c r="N323" s="42"/>
    </row>
    <row r="324" spans="1:14" x14ac:dyDescent="0.25">
      <c r="A324" s="1" t="s">
        <v>29</v>
      </c>
      <c r="B324" s="143">
        <v>1135338.9258000001</v>
      </c>
      <c r="C324" s="43">
        <f t="shared" si="44"/>
        <v>1135000</v>
      </c>
      <c r="D324" s="44">
        <f>FisCap!F28</f>
        <v>0.88221638564006233</v>
      </c>
      <c r="E324" s="49">
        <f t="shared" si="45"/>
        <v>1001000</v>
      </c>
      <c r="F324" s="1"/>
      <c r="G324" s="10">
        <f>'School coding'!L176+'SPED unit cost'!D28+'CTE transp.'!D28+'CTE test'!E28</f>
        <v>161.70749999999953</v>
      </c>
      <c r="H324" s="10">
        <f t="shared" si="46"/>
        <v>1135500.6333000001</v>
      </c>
      <c r="I324" s="43">
        <f t="shared" si="47"/>
        <v>1136000</v>
      </c>
      <c r="J324" s="43">
        <f t="shared" si="48"/>
        <v>135000</v>
      </c>
      <c r="K324" s="44">
        <f>FisCap!G28</f>
        <v>0.88230163905236603</v>
      </c>
      <c r="L324" s="49">
        <f t="shared" si="49"/>
        <v>1002000</v>
      </c>
      <c r="M324" s="46">
        <f t="shared" si="50"/>
        <v>1000</v>
      </c>
      <c r="N324" s="42"/>
    </row>
    <row r="325" spans="1:14" x14ac:dyDescent="0.25">
      <c r="A325" s="1" t="s">
        <v>15</v>
      </c>
      <c r="B325" s="143">
        <v>5925727.5185000002</v>
      </c>
      <c r="C325" s="43">
        <f t="shared" si="44"/>
        <v>5926000</v>
      </c>
      <c r="D325" s="44">
        <f>FisCap!F29</f>
        <v>0.78513236378410967</v>
      </c>
      <c r="E325" s="49">
        <f t="shared" si="45"/>
        <v>4653000</v>
      </c>
      <c r="F325" s="1"/>
      <c r="G325" s="10">
        <f>'School coding'!L177+'SPED unit cost'!D29+'CTE transp.'!D29+'CTE test'!E29</f>
        <v>1188.5231249999997</v>
      </c>
      <c r="H325" s="10">
        <f t="shared" si="46"/>
        <v>5926916.0416250005</v>
      </c>
      <c r="I325" s="43">
        <f t="shared" si="47"/>
        <v>5927000</v>
      </c>
      <c r="J325" s="43">
        <f t="shared" si="48"/>
        <v>1274000</v>
      </c>
      <c r="K325" s="44">
        <f>FisCap!G29</f>
        <v>0.78513907639192992</v>
      </c>
      <c r="L325" s="49">
        <f t="shared" si="49"/>
        <v>4654000</v>
      </c>
      <c r="M325" s="46">
        <f t="shared" si="50"/>
        <v>1000</v>
      </c>
      <c r="N325" s="42"/>
    </row>
    <row r="326" spans="1:14" x14ac:dyDescent="0.25">
      <c r="A326" s="1" t="s">
        <v>6</v>
      </c>
      <c r="B326" s="143">
        <v>1124528.3737999999</v>
      </c>
      <c r="C326" s="43">
        <f t="shared" si="44"/>
        <v>1125000</v>
      </c>
      <c r="D326" s="44">
        <f>FisCap!F30</f>
        <v>0.78435845306349639</v>
      </c>
      <c r="E326" s="49">
        <f t="shared" si="45"/>
        <v>882000</v>
      </c>
      <c r="F326" s="1"/>
      <c r="G326" s="10">
        <f>'School coding'!L178+'SPED unit cost'!D30+'CTE transp.'!D30+'CTE test'!E30</f>
        <v>229.51237500000025</v>
      </c>
      <c r="H326" s="10">
        <f t="shared" si="46"/>
        <v>1124757.8861749999</v>
      </c>
      <c r="I326" s="43">
        <f t="shared" si="47"/>
        <v>1125000</v>
      </c>
      <c r="J326" s="43">
        <f t="shared" si="48"/>
        <v>243000</v>
      </c>
      <c r="K326" s="44">
        <f>FisCap!G30</f>
        <v>0.78438054233350263</v>
      </c>
      <c r="L326" s="49">
        <f t="shared" si="49"/>
        <v>882000</v>
      </c>
      <c r="M326" s="46">
        <f t="shared" si="50"/>
        <v>0</v>
      </c>
      <c r="N326" s="42"/>
    </row>
    <row r="327" spans="1:14" x14ac:dyDescent="0.25">
      <c r="A327" s="1" t="s">
        <v>30</v>
      </c>
      <c r="B327" s="143">
        <v>5224004.1418000003</v>
      </c>
      <c r="C327" s="43">
        <f t="shared" si="44"/>
        <v>5224000</v>
      </c>
      <c r="D327" s="44">
        <f>FisCap!F31</f>
        <v>0.861553572864039</v>
      </c>
      <c r="E327" s="49">
        <f t="shared" si="45"/>
        <v>4501000</v>
      </c>
      <c r="F327" s="1"/>
      <c r="G327" s="10">
        <f>'School coding'!L179+'SPED unit cost'!D31+'CTE transp.'!D31+'CTE test'!E31</f>
        <v>892.57499999999709</v>
      </c>
      <c r="H327" s="10">
        <f t="shared" si="46"/>
        <v>5224896.7168000005</v>
      </c>
      <c r="I327" s="43">
        <f t="shared" si="47"/>
        <v>5225000</v>
      </c>
      <c r="J327" s="43">
        <f t="shared" si="48"/>
        <v>724000</v>
      </c>
      <c r="K327" s="44">
        <f>FisCap!G31</f>
        <v>0.86155487743968384</v>
      </c>
      <c r="L327" s="49">
        <f t="shared" si="49"/>
        <v>4502000</v>
      </c>
      <c r="M327" s="46">
        <f t="shared" si="50"/>
        <v>1000</v>
      </c>
      <c r="N327" s="42"/>
    </row>
    <row r="328" spans="1:14" x14ac:dyDescent="0.25">
      <c r="A328" s="1" t="s">
        <v>32</v>
      </c>
      <c r="B328" s="143">
        <v>4178297.9051999999</v>
      </c>
      <c r="C328" s="43">
        <f t="shared" si="44"/>
        <v>4178000</v>
      </c>
      <c r="D328" s="44">
        <f>FisCap!F32</f>
        <v>0.78970587451555052</v>
      </c>
      <c r="E328" s="49">
        <f t="shared" si="45"/>
        <v>3299000</v>
      </c>
      <c r="F328" s="1"/>
      <c r="G328" s="10">
        <f>'School coding'!L180+'SPED unit cost'!D32+'CTE transp.'!D32+'CTE test'!E32</f>
        <v>745.0199999999968</v>
      </c>
      <c r="H328" s="10">
        <f t="shared" si="46"/>
        <v>4179042.9251999999</v>
      </c>
      <c r="I328" s="43">
        <f t="shared" si="47"/>
        <v>4179000</v>
      </c>
      <c r="J328" s="43">
        <f t="shared" si="48"/>
        <v>880000</v>
      </c>
      <c r="K328" s="44">
        <f>FisCap!G32</f>
        <v>0.78972003643566402</v>
      </c>
      <c r="L328" s="49">
        <f t="shared" si="49"/>
        <v>3300000</v>
      </c>
      <c r="M328" s="46">
        <f t="shared" si="50"/>
        <v>1000</v>
      </c>
      <c r="N328" s="42"/>
    </row>
    <row r="329" spans="1:14" x14ac:dyDescent="0.25">
      <c r="A329" s="1" t="s">
        <v>121</v>
      </c>
      <c r="B329" s="143">
        <v>6646688.2832000004</v>
      </c>
      <c r="C329" s="43">
        <f t="shared" si="44"/>
        <v>6647000</v>
      </c>
      <c r="D329" s="44">
        <f>FisCap!F33</f>
        <v>0.79928980204790467</v>
      </c>
      <c r="E329" s="49">
        <f t="shared" si="45"/>
        <v>5313000</v>
      </c>
      <c r="F329" s="1"/>
      <c r="G329" s="10">
        <f>'School coding'!L181+'SPED unit cost'!D33+'CTE transp.'!D33+'CTE test'!E33</f>
        <v>1690.02674999999</v>
      </c>
      <c r="H329" s="10">
        <f t="shared" si="46"/>
        <v>6648378.3099500006</v>
      </c>
      <c r="I329" s="43">
        <f t="shared" si="47"/>
        <v>6648000</v>
      </c>
      <c r="J329" s="43">
        <f t="shared" si="48"/>
        <v>1335000</v>
      </c>
      <c r="K329" s="44">
        <f>FisCap!G33</f>
        <v>0.79928823253438497</v>
      </c>
      <c r="L329" s="49">
        <f t="shared" si="49"/>
        <v>5314000</v>
      </c>
      <c r="M329" s="46">
        <f t="shared" si="50"/>
        <v>1000</v>
      </c>
      <c r="N329" s="42"/>
    </row>
    <row r="330" spans="1:14" x14ac:dyDescent="0.25">
      <c r="A330" s="1" t="s">
        <v>35</v>
      </c>
      <c r="B330" s="143">
        <v>1803407.4140999999</v>
      </c>
      <c r="C330" s="43">
        <f t="shared" si="44"/>
        <v>1803000</v>
      </c>
      <c r="D330" s="44">
        <f>FisCap!F34</f>
        <v>0.91249409076588983</v>
      </c>
      <c r="E330" s="49">
        <f t="shared" si="45"/>
        <v>1645000</v>
      </c>
      <c r="F330" s="1"/>
      <c r="G330" s="10">
        <f>'School coding'!L182+'SPED unit cost'!D34+'CTE transp.'!D34+'CTE test'!E34</f>
        <v>215.36212500000147</v>
      </c>
      <c r="H330" s="10">
        <f t="shared" si="46"/>
        <v>1803622.7762249999</v>
      </c>
      <c r="I330" s="43">
        <f t="shared" si="47"/>
        <v>1804000</v>
      </c>
      <c r="J330" s="43">
        <f t="shared" si="48"/>
        <v>159000</v>
      </c>
      <c r="K330" s="44">
        <f>FisCap!G34</f>
        <v>0.91250985472586621</v>
      </c>
      <c r="L330" s="49">
        <f t="shared" si="49"/>
        <v>1646000</v>
      </c>
      <c r="M330" s="46">
        <f t="shared" si="50"/>
        <v>1000</v>
      </c>
      <c r="N330" s="42"/>
    </row>
    <row r="331" spans="1:14" x14ac:dyDescent="0.25">
      <c r="A331" s="1" t="s">
        <v>38</v>
      </c>
      <c r="B331" s="143">
        <v>7330062.4828000003</v>
      </c>
      <c r="C331" s="43">
        <f t="shared" si="44"/>
        <v>7330000</v>
      </c>
      <c r="D331" s="44">
        <f>FisCap!F35</f>
        <v>0.75144706594551869</v>
      </c>
      <c r="E331" s="49">
        <f t="shared" si="45"/>
        <v>5508000</v>
      </c>
      <c r="F331" s="1"/>
      <c r="G331" s="10">
        <f>'School coding'!L183+'SPED unit cost'!D35+'CTE transp.'!D35+'CTE test'!E35</f>
        <v>1529.4341249999925</v>
      </c>
      <c r="H331" s="10">
        <f t="shared" si="46"/>
        <v>7331591.916925</v>
      </c>
      <c r="I331" s="43">
        <f t="shared" si="47"/>
        <v>7332000</v>
      </c>
      <c r="J331" s="43">
        <f t="shared" si="48"/>
        <v>1824000</v>
      </c>
      <c r="K331" s="44">
        <f>FisCap!G35</f>
        <v>0.75147595125072986</v>
      </c>
      <c r="L331" s="49">
        <f t="shared" si="49"/>
        <v>5510000</v>
      </c>
      <c r="M331" s="46">
        <f t="shared" si="50"/>
        <v>2000</v>
      </c>
      <c r="N331" s="42"/>
    </row>
    <row r="332" spans="1:14" x14ac:dyDescent="0.25">
      <c r="A332" s="1" t="s">
        <v>39</v>
      </c>
      <c r="B332" s="143">
        <v>92704845.295200005</v>
      </c>
      <c r="C332" s="43">
        <f t="shared" si="44"/>
        <v>92705000</v>
      </c>
      <c r="D332" s="44">
        <f>FisCap!F36</f>
        <v>0.57417837778591618</v>
      </c>
      <c r="E332" s="49">
        <f t="shared" si="45"/>
        <v>53229000</v>
      </c>
      <c r="F332" s="1"/>
      <c r="G332" s="10">
        <f>'School coding'!L184+'SPED unit cost'!D36+'CTE transp.'!D36+'CTE test'!E36</f>
        <v>13405.911232050043</v>
      </c>
      <c r="H332" s="10">
        <f t="shared" si="46"/>
        <v>92718251.206432059</v>
      </c>
      <c r="I332" s="43">
        <f t="shared" si="47"/>
        <v>92718000</v>
      </c>
      <c r="J332" s="43">
        <f t="shared" si="48"/>
        <v>39489000</v>
      </c>
      <c r="K332" s="44">
        <f>FisCap!G36</f>
        <v>0.57417140553926904</v>
      </c>
      <c r="L332" s="49">
        <f t="shared" si="49"/>
        <v>53236000</v>
      </c>
      <c r="M332" s="46">
        <f t="shared" si="50"/>
        <v>7000</v>
      </c>
      <c r="N332" s="42"/>
    </row>
    <row r="333" spans="1:14" x14ac:dyDescent="0.25">
      <c r="A333" s="1" t="s">
        <v>109</v>
      </c>
      <c r="B333" s="143">
        <v>1045643.7103</v>
      </c>
      <c r="C333" s="43">
        <f t="shared" si="44"/>
        <v>1046000</v>
      </c>
      <c r="D333" s="44">
        <f>FisCap!F37</f>
        <v>0.85115884803753161</v>
      </c>
      <c r="E333" s="49">
        <f t="shared" si="45"/>
        <v>890000</v>
      </c>
      <c r="F333" s="1"/>
      <c r="G333" s="10">
        <f>'School coding'!L185+'SPED unit cost'!D37+'CTE transp.'!D37+'CTE test'!E37</f>
        <v>114.90187499999956</v>
      </c>
      <c r="H333" s="10">
        <f t="shared" si="46"/>
        <v>1045758.612175</v>
      </c>
      <c r="I333" s="43">
        <f t="shared" si="47"/>
        <v>1046000</v>
      </c>
      <c r="J333" s="43">
        <f t="shared" si="48"/>
        <v>156000</v>
      </c>
      <c r="K333" s="44">
        <f>FisCap!G37</f>
        <v>0.85116234177422889</v>
      </c>
      <c r="L333" s="49">
        <f t="shared" si="49"/>
        <v>890000</v>
      </c>
      <c r="M333" s="46">
        <f t="shared" si="50"/>
        <v>0</v>
      </c>
      <c r="N333" s="42"/>
    </row>
    <row r="334" spans="1:14" x14ac:dyDescent="0.25">
      <c r="A334" s="1" t="s">
        <v>40</v>
      </c>
      <c r="B334" s="143">
        <v>1702822.3836999999</v>
      </c>
      <c r="C334" s="43">
        <f t="shared" si="44"/>
        <v>1703000</v>
      </c>
      <c r="D334" s="44">
        <f>FisCap!F38</f>
        <v>0.83874263799746129</v>
      </c>
      <c r="E334" s="49">
        <f t="shared" si="45"/>
        <v>1428000</v>
      </c>
      <c r="F334" s="1"/>
      <c r="G334" s="10">
        <f>'School coding'!L186+'SPED unit cost'!D38+'CTE transp.'!D38+'CTE test'!E38</f>
        <v>325.73362499999894</v>
      </c>
      <c r="H334" s="10">
        <f t="shared" si="46"/>
        <v>1703148.117325</v>
      </c>
      <c r="I334" s="43">
        <f t="shared" si="47"/>
        <v>1703000</v>
      </c>
      <c r="J334" s="43">
        <f t="shared" si="48"/>
        <v>275000</v>
      </c>
      <c r="K334" s="44">
        <f>FisCap!G38</f>
        <v>0.83871738417711528</v>
      </c>
      <c r="L334" s="49">
        <f t="shared" si="49"/>
        <v>1428000</v>
      </c>
      <c r="M334" s="46">
        <f t="shared" si="50"/>
        <v>0</v>
      </c>
      <c r="N334" s="42"/>
    </row>
    <row r="335" spans="1:14" x14ac:dyDescent="0.25">
      <c r="A335" s="1" t="s">
        <v>41</v>
      </c>
      <c r="B335" s="143">
        <v>2968684.2507000002</v>
      </c>
      <c r="C335" s="43">
        <f t="shared" si="44"/>
        <v>2969000</v>
      </c>
      <c r="D335" s="44">
        <f>FisCap!F39</f>
        <v>0.8301773797619969</v>
      </c>
      <c r="E335" s="49">
        <f t="shared" si="45"/>
        <v>2465000</v>
      </c>
      <c r="F335" s="1"/>
      <c r="G335" s="10">
        <f>'School coding'!L187+'SPED unit cost'!D39+'CTE transp.'!D39+'CTE test'!E39</f>
        <v>564.4541250000002</v>
      </c>
      <c r="H335" s="10">
        <f t="shared" si="46"/>
        <v>2969248.7048250004</v>
      </c>
      <c r="I335" s="43">
        <f t="shared" si="47"/>
        <v>2969000</v>
      </c>
      <c r="J335" s="43">
        <f t="shared" si="48"/>
        <v>504000</v>
      </c>
      <c r="K335" s="44">
        <f>FisCap!G39</f>
        <v>0.83015078457348013</v>
      </c>
      <c r="L335" s="49">
        <f t="shared" si="49"/>
        <v>2465000</v>
      </c>
      <c r="M335" s="46">
        <f t="shared" si="50"/>
        <v>0</v>
      </c>
      <c r="N335" s="42"/>
    </row>
    <row r="336" spans="1:14" x14ac:dyDescent="0.25">
      <c r="A336" s="1" t="s">
        <v>146</v>
      </c>
      <c r="B336" s="143">
        <v>2004221.7095000001</v>
      </c>
      <c r="C336" s="43">
        <f t="shared" si="44"/>
        <v>2004000</v>
      </c>
      <c r="D336" s="44">
        <f>FisCap!F40</f>
        <v>1</v>
      </c>
      <c r="E336" s="49">
        <f t="shared" si="45"/>
        <v>2004000</v>
      </c>
      <c r="F336" s="1"/>
      <c r="G336" s="10">
        <f>'School coding'!L188+'SPED unit cost'!D40+'CTE transp.'!D40+'CTE test'!E40</f>
        <v>586.52887499999997</v>
      </c>
      <c r="H336" s="10">
        <f t="shared" si="46"/>
        <v>2004808.2383750002</v>
      </c>
      <c r="I336" s="43">
        <f t="shared" si="47"/>
        <v>2005000</v>
      </c>
      <c r="J336" s="43">
        <f t="shared" si="48"/>
        <v>1000</v>
      </c>
      <c r="K336" s="44">
        <f>FisCap!G40</f>
        <v>1</v>
      </c>
      <c r="L336" s="49">
        <f t="shared" si="49"/>
        <v>2005000</v>
      </c>
      <c r="M336" s="46">
        <f t="shared" si="50"/>
        <v>1000</v>
      </c>
      <c r="N336" s="42"/>
    </row>
    <row r="337" spans="1:14" x14ac:dyDescent="0.25">
      <c r="A337" s="1" t="s">
        <v>42</v>
      </c>
      <c r="B337" s="143">
        <v>7827248.7704999996</v>
      </c>
      <c r="C337" s="43">
        <f t="shared" si="44"/>
        <v>7827000</v>
      </c>
      <c r="D337" s="44">
        <f>FisCap!F41</f>
        <v>0.78834684963508883</v>
      </c>
      <c r="E337" s="49">
        <f t="shared" si="45"/>
        <v>6170000</v>
      </c>
      <c r="F337" s="1"/>
      <c r="G337" s="10">
        <f>'School coding'!L189+'SPED unit cost'!D41+'CTE transp.'!D41+'CTE test'!E41</f>
        <v>1555.692750000002</v>
      </c>
      <c r="H337" s="10">
        <f t="shared" si="46"/>
        <v>7828804.46325</v>
      </c>
      <c r="I337" s="43">
        <f t="shared" si="47"/>
        <v>7829000</v>
      </c>
      <c r="J337" s="43">
        <f t="shared" si="48"/>
        <v>1659000</v>
      </c>
      <c r="K337" s="44">
        <f>FisCap!G41</f>
        <v>0.78836778102781735</v>
      </c>
      <c r="L337" s="49">
        <f t="shared" si="49"/>
        <v>6172000</v>
      </c>
      <c r="M337" s="46">
        <f t="shared" si="50"/>
        <v>2000</v>
      </c>
      <c r="N337" s="42"/>
    </row>
    <row r="338" spans="1:14" x14ac:dyDescent="0.25">
      <c r="A338" s="1" t="s">
        <v>43</v>
      </c>
      <c r="B338" s="143">
        <v>3689880.3739</v>
      </c>
      <c r="C338" s="43">
        <f t="shared" si="44"/>
        <v>3690000</v>
      </c>
      <c r="D338" s="44">
        <f>FisCap!F42</f>
        <v>0.82420755193963258</v>
      </c>
      <c r="E338" s="49">
        <f t="shared" si="45"/>
        <v>3041000</v>
      </c>
      <c r="F338" s="1"/>
      <c r="G338" s="10">
        <f>'School coding'!L190+'SPED unit cost'!D42+'CTE transp.'!D42+'CTE test'!E42</f>
        <v>576.59850000000006</v>
      </c>
      <c r="H338" s="10">
        <f t="shared" si="46"/>
        <v>3690456.9723999999</v>
      </c>
      <c r="I338" s="43">
        <f t="shared" si="47"/>
        <v>3690000</v>
      </c>
      <c r="J338" s="43">
        <f t="shared" si="48"/>
        <v>649000</v>
      </c>
      <c r="K338" s="44">
        <f>FisCap!G42</f>
        <v>0.82418002184211403</v>
      </c>
      <c r="L338" s="49">
        <f t="shared" si="49"/>
        <v>3041000</v>
      </c>
      <c r="M338" s="46">
        <f t="shared" si="50"/>
        <v>0</v>
      </c>
      <c r="N338" s="42"/>
    </row>
    <row r="339" spans="1:14" x14ac:dyDescent="0.25">
      <c r="A339" s="1" t="s">
        <v>44</v>
      </c>
      <c r="B339" s="143">
        <v>2905523.3161999998</v>
      </c>
      <c r="C339" s="43">
        <f t="shared" si="44"/>
        <v>2906000</v>
      </c>
      <c r="D339" s="44">
        <f>FisCap!F43</f>
        <v>0.82420755193963258</v>
      </c>
      <c r="E339" s="49">
        <f t="shared" si="45"/>
        <v>2395000</v>
      </c>
      <c r="F339" s="1"/>
      <c r="G339" s="10">
        <f>'School coding'!L191+'SPED unit cost'!D43+'CTE transp.'!D43+'CTE test'!E43</f>
        <v>526.49212500000067</v>
      </c>
      <c r="H339" s="10">
        <f t="shared" si="46"/>
        <v>2906049.8083249996</v>
      </c>
      <c r="I339" s="43">
        <f t="shared" si="47"/>
        <v>2906000</v>
      </c>
      <c r="J339" s="43">
        <f t="shared" si="48"/>
        <v>511000</v>
      </c>
      <c r="K339" s="44">
        <f>FisCap!G43</f>
        <v>0.82418002184211403</v>
      </c>
      <c r="L339" s="49">
        <f t="shared" si="49"/>
        <v>2395000</v>
      </c>
      <c r="M339" s="46">
        <f t="shared" si="50"/>
        <v>0</v>
      </c>
      <c r="N339" s="42"/>
    </row>
    <row r="340" spans="1:14" x14ac:dyDescent="0.25">
      <c r="A340" s="1" t="s">
        <v>25</v>
      </c>
      <c r="B340" s="143">
        <v>2311697.3544999999</v>
      </c>
      <c r="C340" s="43">
        <f t="shared" si="44"/>
        <v>2312000</v>
      </c>
      <c r="D340" s="44">
        <f>FisCap!F44</f>
        <v>0.85934467783875534</v>
      </c>
      <c r="E340" s="49">
        <f t="shared" si="45"/>
        <v>1987000</v>
      </c>
      <c r="F340" s="1"/>
      <c r="G340" s="10">
        <f>'School coding'!L192+'SPED unit cost'!D44+'CTE transp.'!D44+'CTE test'!E44</f>
        <v>456.25950000000012</v>
      </c>
      <c r="H340" s="10">
        <f t="shared" si="46"/>
        <v>2312153.6140000001</v>
      </c>
      <c r="I340" s="43">
        <f t="shared" si="47"/>
        <v>2312000</v>
      </c>
      <c r="J340" s="43">
        <f t="shared" si="48"/>
        <v>325000</v>
      </c>
      <c r="K340" s="44">
        <f>FisCap!G44</f>
        <v>0.85934073233660202</v>
      </c>
      <c r="L340" s="49">
        <f t="shared" si="49"/>
        <v>1987000</v>
      </c>
      <c r="M340" s="46">
        <f t="shared" si="50"/>
        <v>0</v>
      </c>
      <c r="N340" s="42"/>
    </row>
    <row r="341" spans="1:14" x14ac:dyDescent="0.25">
      <c r="A341" s="1" t="s">
        <v>87</v>
      </c>
      <c r="B341" s="143">
        <v>460422.64929999999</v>
      </c>
      <c r="C341" s="43">
        <f t="shared" si="44"/>
        <v>460000</v>
      </c>
      <c r="D341" s="44">
        <f>FisCap!F45</f>
        <v>0.77979320813629038</v>
      </c>
      <c r="E341" s="49">
        <f t="shared" si="45"/>
        <v>359000</v>
      </c>
      <c r="F341" s="1"/>
      <c r="G341" s="10">
        <f>'School coding'!L193+'SPED unit cost'!D45+'CTE transp.'!D45+'CTE test'!E45</f>
        <v>81.51299999999992</v>
      </c>
      <c r="H341" s="10">
        <f t="shared" si="46"/>
        <v>460504.16229999997</v>
      </c>
      <c r="I341" s="43">
        <f t="shared" si="47"/>
        <v>461000</v>
      </c>
      <c r="J341" s="43">
        <f t="shared" si="48"/>
        <v>102000</v>
      </c>
      <c r="K341" s="44">
        <f>FisCap!G45</f>
        <v>0.7798497438295704</v>
      </c>
      <c r="L341" s="49">
        <f t="shared" si="49"/>
        <v>360000</v>
      </c>
      <c r="M341" s="46">
        <f t="shared" si="50"/>
        <v>1000</v>
      </c>
      <c r="N341" s="42"/>
    </row>
    <row r="342" spans="1:14" x14ac:dyDescent="0.25">
      <c r="A342" s="1" t="s">
        <v>45</v>
      </c>
      <c r="B342" s="143">
        <v>3520788.1713999999</v>
      </c>
      <c r="C342" s="43">
        <f t="shared" si="44"/>
        <v>3521000</v>
      </c>
      <c r="D342" s="44">
        <f>FisCap!F46</f>
        <v>0.69657349810768543</v>
      </c>
      <c r="E342" s="49">
        <f t="shared" si="45"/>
        <v>2453000</v>
      </c>
      <c r="F342" s="1"/>
      <c r="G342" s="10">
        <f>'School coding'!L194+'SPED unit cost'!D46+'CTE transp.'!D46+'CTE test'!E46</f>
        <v>514.41749999999956</v>
      </c>
      <c r="H342" s="10">
        <f t="shared" si="46"/>
        <v>3521302.5888999999</v>
      </c>
      <c r="I342" s="43">
        <f t="shared" si="47"/>
        <v>3521000</v>
      </c>
      <c r="J342" s="43">
        <f t="shared" si="48"/>
        <v>1068000</v>
      </c>
      <c r="K342" s="44">
        <f>FisCap!G46</f>
        <v>0.6965259797911767</v>
      </c>
      <c r="L342" s="49">
        <f t="shared" si="49"/>
        <v>2452000</v>
      </c>
      <c r="M342" s="46">
        <f t="shared" si="50"/>
        <v>-1000</v>
      </c>
      <c r="N342" s="42"/>
    </row>
    <row r="343" spans="1:14" x14ac:dyDescent="0.25">
      <c r="A343" s="1" t="s">
        <v>82</v>
      </c>
      <c r="B343" s="143">
        <v>1532171.8474000001</v>
      </c>
      <c r="C343" s="43">
        <f t="shared" si="44"/>
        <v>1532000</v>
      </c>
      <c r="D343" s="44">
        <f>FisCap!F47</f>
        <v>0.8382961942168955</v>
      </c>
      <c r="E343" s="49">
        <f t="shared" si="45"/>
        <v>1284000</v>
      </c>
      <c r="F343" s="1"/>
      <c r="G343" s="10">
        <f>'School coding'!L195+'SPED unit cost'!D47+'CTE transp.'!D47+'CTE test'!E47</f>
        <v>235.47487499999988</v>
      </c>
      <c r="H343" s="10">
        <f t="shared" si="46"/>
        <v>1532407.3222750002</v>
      </c>
      <c r="I343" s="43">
        <f t="shared" si="47"/>
        <v>1532000</v>
      </c>
      <c r="J343" s="43">
        <f t="shared" si="48"/>
        <v>248000</v>
      </c>
      <c r="K343" s="44">
        <f>FisCap!G47</f>
        <v>0.83827087048091342</v>
      </c>
      <c r="L343" s="49">
        <f t="shared" si="49"/>
        <v>1284000</v>
      </c>
      <c r="M343" s="46">
        <f t="shared" si="50"/>
        <v>0</v>
      </c>
      <c r="N343" s="42"/>
    </row>
    <row r="344" spans="1:14" x14ac:dyDescent="0.25">
      <c r="A344" s="1" t="s">
        <v>46</v>
      </c>
      <c r="B344" s="143">
        <v>2397429.6526000001</v>
      </c>
      <c r="C344" s="43">
        <f t="shared" si="44"/>
        <v>2397000</v>
      </c>
      <c r="D344" s="44">
        <f>FisCap!F48</f>
        <v>0.84697145021387599</v>
      </c>
      <c r="E344" s="49">
        <f t="shared" si="45"/>
        <v>2030000</v>
      </c>
      <c r="F344" s="1"/>
      <c r="G344" s="10">
        <f>'School coding'!L196+'SPED unit cost'!D48+'CTE transp.'!D48+'CTE test'!E48</f>
        <v>417.27262499999779</v>
      </c>
      <c r="H344" s="10">
        <f t="shared" si="46"/>
        <v>2397846.9252250004</v>
      </c>
      <c r="I344" s="43">
        <f t="shared" si="47"/>
        <v>2398000</v>
      </c>
      <c r="J344" s="43">
        <f t="shared" si="48"/>
        <v>368000</v>
      </c>
      <c r="K344" s="44">
        <f>FisCap!G48</f>
        <v>0.84701131014111719</v>
      </c>
      <c r="L344" s="49">
        <f t="shared" si="49"/>
        <v>2031000</v>
      </c>
      <c r="M344" s="46">
        <f t="shared" si="50"/>
        <v>1000</v>
      </c>
      <c r="N344" s="42"/>
    </row>
    <row r="345" spans="1:14" x14ac:dyDescent="0.25">
      <c r="A345" s="1" t="s">
        <v>47</v>
      </c>
      <c r="B345" s="143">
        <v>4918560.8576999996</v>
      </c>
      <c r="C345" s="43">
        <f t="shared" si="44"/>
        <v>4919000</v>
      </c>
      <c r="D345" s="44">
        <f>FisCap!F49</f>
        <v>0.76997073966724749</v>
      </c>
      <c r="E345" s="49">
        <f t="shared" si="45"/>
        <v>3787000</v>
      </c>
      <c r="F345" s="1"/>
      <c r="G345" s="10">
        <f>'School coding'!L197+'SPED unit cost'!D49+'CTE transp.'!D49+'CTE test'!E49</f>
        <v>969.48674999999639</v>
      </c>
      <c r="H345" s="10">
        <f t="shared" si="46"/>
        <v>4919530.3444499997</v>
      </c>
      <c r="I345" s="43">
        <f t="shared" si="47"/>
        <v>4920000</v>
      </c>
      <c r="J345" s="43">
        <f t="shared" si="48"/>
        <v>1133000</v>
      </c>
      <c r="K345" s="44">
        <f>FisCap!G49</f>
        <v>0.76998147701298336</v>
      </c>
      <c r="L345" s="49">
        <f t="shared" si="49"/>
        <v>3788000</v>
      </c>
      <c r="M345" s="46">
        <f t="shared" si="50"/>
        <v>1000</v>
      </c>
      <c r="N345" s="42"/>
    </row>
    <row r="346" spans="1:14" x14ac:dyDescent="0.25">
      <c r="A346" s="1" t="s">
        <v>143</v>
      </c>
      <c r="B346" s="143">
        <v>3287374.3739999998</v>
      </c>
      <c r="C346" s="43">
        <f t="shared" si="44"/>
        <v>3287000</v>
      </c>
      <c r="D346" s="44">
        <f>FisCap!F50</f>
        <v>0.5185178882327719</v>
      </c>
      <c r="E346" s="49">
        <f t="shared" si="45"/>
        <v>1704000</v>
      </c>
      <c r="F346" s="1"/>
      <c r="G346" s="10">
        <f>'School coding'!L198+'SPED unit cost'!D50+'CTE transp.'!D50+'CTE test'!E50</f>
        <v>537.0412499999984</v>
      </c>
      <c r="H346" s="10">
        <f t="shared" si="46"/>
        <v>3287911.4152499996</v>
      </c>
      <c r="I346" s="43">
        <f t="shared" si="47"/>
        <v>3288000</v>
      </c>
      <c r="J346" s="43">
        <f t="shared" si="48"/>
        <v>1584000</v>
      </c>
      <c r="K346" s="44">
        <f>FisCap!G50</f>
        <v>0.51855123471247655</v>
      </c>
      <c r="L346" s="49">
        <f t="shared" si="49"/>
        <v>1705000</v>
      </c>
      <c r="M346" s="46">
        <f t="shared" si="50"/>
        <v>1000</v>
      </c>
      <c r="N346" s="42"/>
    </row>
    <row r="347" spans="1:14" x14ac:dyDescent="0.25">
      <c r="A347" s="1" t="s">
        <v>122</v>
      </c>
      <c r="B347" s="143">
        <v>4321433.4546999997</v>
      </c>
      <c r="C347" s="43">
        <f t="shared" si="44"/>
        <v>4321000</v>
      </c>
      <c r="D347" s="44">
        <f>FisCap!F51</f>
        <v>0.79928980204790467</v>
      </c>
      <c r="E347" s="49">
        <f t="shared" si="45"/>
        <v>3454000</v>
      </c>
      <c r="F347" s="1"/>
      <c r="G347" s="10">
        <f>'School coding'!L199+'SPED unit cost'!D51+'CTE transp.'!D51+'CTE test'!E51</f>
        <v>1056.367124999997</v>
      </c>
      <c r="H347" s="10">
        <f t="shared" si="46"/>
        <v>4322489.8218249995</v>
      </c>
      <c r="I347" s="43">
        <f t="shared" si="47"/>
        <v>4322000</v>
      </c>
      <c r="J347" s="43">
        <f t="shared" si="48"/>
        <v>868000</v>
      </c>
      <c r="K347" s="44">
        <f>FisCap!G51</f>
        <v>0.79928823253438497</v>
      </c>
      <c r="L347" s="49">
        <f t="shared" si="49"/>
        <v>3455000</v>
      </c>
      <c r="M347" s="46">
        <f t="shared" si="50"/>
        <v>1000</v>
      </c>
      <c r="N347" s="42"/>
    </row>
    <row r="348" spans="1:14" x14ac:dyDescent="0.25">
      <c r="A348" s="1" t="s">
        <v>52</v>
      </c>
      <c r="B348" s="143">
        <v>3371930.2678</v>
      </c>
      <c r="C348" s="43">
        <f t="shared" si="44"/>
        <v>3372000</v>
      </c>
      <c r="D348" s="44">
        <f>FisCap!F52</f>
        <v>0.86807065744816536</v>
      </c>
      <c r="E348" s="49">
        <f t="shared" si="45"/>
        <v>2927000</v>
      </c>
      <c r="F348" s="1"/>
      <c r="G348" s="10">
        <f>'School coding'!L200+'SPED unit cost'!D52+'CTE transp.'!D52+'CTE test'!E52</f>
        <v>595.22062500000175</v>
      </c>
      <c r="H348" s="10">
        <f t="shared" si="46"/>
        <v>3372525.4884250001</v>
      </c>
      <c r="I348" s="43">
        <f t="shared" si="47"/>
        <v>3373000</v>
      </c>
      <c r="J348" s="43">
        <f t="shared" si="48"/>
        <v>446000</v>
      </c>
      <c r="K348" s="44">
        <f>FisCap!G52</f>
        <v>0.86811013785853008</v>
      </c>
      <c r="L348" s="49">
        <f t="shared" si="49"/>
        <v>2928000</v>
      </c>
      <c r="M348" s="46">
        <f t="shared" si="50"/>
        <v>1000</v>
      </c>
      <c r="N348" s="42"/>
    </row>
    <row r="349" spans="1:14" x14ac:dyDescent="0.25">
      <c r="A349" s="1" t="s">
        <v>53</v>
      </c>
      <c r="B349" s="143">
        <v>3941138.7122999998</v>
      </c>
      <c r="C349" s="43">
        <f t="shared" si="44"/>
        <v>3941000</v>
      </c>
      <c r="D349" s="44">
        <f>FisCap!F53</f>
        <v>0.79852481411145448</v>
      </c>
      <c r="E349" s="49">
        <f t="shared" si="45"/>
        <v>3147000</v>
      </c>
      <c r="F349" s="1"/>
      <c r="G349" s="10">
        <f>'School coding'!L201+'SPED unit cost'!D53+'CTE transp.'!D53+'CTE test'!E53</f>
        <v>557.20799999999872</v>
      </c>
      <c r="H349" s="10">
        <f t="shared" si="46"/>
        <v>3941695.9202999999</v>
      </c>
      <c r="I349" s="43">
        <f t="shared" si="47"/>
        <v>3942000</v>
      </c>
      <c r="J349" s="43">
        <f t="shared" si="48"/>
        <v>795000</v>
      </c>
      <c r="K349" s="44">
        <f>FisCap!G53</f>
        <v>0.79854437984504778</v>
      </c>
      <c r="L349" s="49">
        <f t="shared" si="49"/>
        <v>3148000</v>
      </c>
      <c r="M349" s="46">
        <f t="shared" si="50"/>
        <v>1000</v>
      </c>
      <c r="N349" s="42"/>
    </row>
    <row r="350" spans="1:14" x14ac:dyDescent="0.25">
      <c r="A350" s="1" t="s">
        <v>54</v>
      </c>
      <c r="B350" s="143">
        <v>3432383.5068000001</v>
      </c>
      <c r="C350" s="43">
        <f t="shared" si="44"/>
        <v>3432000</v>
      </c>
      <c r="D350" s="44">
        <f>FisCap!F54</f>
        <v>0.90692102689469534</v>
      </c>
      <c r="E350" s="49">
        <f t="shared" si="45"/>
        <v>3113000</v>
      </c>
      <c r="F350" s="1"/>
      <c r="G350" s="10">
        <f>'School coding'!L202+'SPED unit cost'!D54+'CTE transp.'!D54+'CTE test'!E54</f>
        <v>690.88408199999685</v>
      </c>
      <c r="H350" s="10">
        <f t="shared" si="46"/>
        <v>3433074.3908819999</v>
      </c>
      <c r="I350" s="43">
        <f t="shared" si="47"/>
        <v>3433000</v>
      </c>
      <c r="J350" s="43">
        <f t="shared" si="48"/>
        <v>320000</v>
      </c>
      <c r="K350" s="44">
        <f>FisCap!G54</f>
        <v>0.90693356745684373</v>
      </c>
      <c r="L350" s="49">
        <f t="shared" si="49"/>
        <v>3114000</v>
      </c>
      <c r="M350" s="46">
        <f t="shared" si="50"/>
        <v>1000</v>
      </c>
      <c r="N350" s="42"/>
    </row>
    <row r="351" spans="1:14" x14ac:dyDescent="0.25">
      <c r="A351" s="1" t="s">
        <v>55</v>
      </c>
      <c r="B351" s="143">
        <v>6136018.7701000003</v>
      </c>
      <c r="C351" s="43">
        <f t="shared" si="44"/>
        <v>6136000</v>
      </c>
      <c r="D351" s="44">
        <f>FisCap!F55</f>
        <v>0.79603683551278315</v>
      </c>
      <c r="E351" s="49">
        <f t="shared" si="45"/>
        <v>4884000</v>
      </c>
      <c r="F351" s="1"/>
      <c r="G351" s="10">
        <f>'School coding'!L203+'SPED unit cost'!D55+'CTE transp.'!D55+'CTE test'!E55</f>
        <v>1840.8040807500033</v>
      </c>
      <c r="H351" s="10">
        <f t="shared" si="46"/>
        <v>6137859.5741807502</v>
      </c>
      <c r="I351" s="43">
        <f t="shared" si="47"/>
        <v>6138000</v>
      </c>
      <c r="J351" s="43">
        <f t="shared" si="48"/>
        <v>1254000</v>
      </c>
      <c r="K351" s="44">
        <f>FisCap!G55</f>
        <v>0.7960510203700415</v>
      </c>
      <c r="L351" s="49">
        <f t="shared" si="49"/>
        <v>4886000</v>
      </c>
      <c r="M351" s="46">
        <f t="shared" si="50"/>
        <v>2000</v>
      </c>
      <c r="N351" s="42"/>
    </row>
    <row r="352" spans="1:14" x14ac:dyDescent="0.25">
      <c r="A352" s="1" t="s">
        <v>56</v>
      </c>
      <c r="B352" s="143">
        <v>2707246.7280000001</v>
      </c>
      <c r="C352" s="43">
        <f t="shared" si="44"/>
        <v>2707000</v>
      </c>
      <c r="D352" s="44">
        <f>FisCap!F56</f>
        <v>0.79603683551278315</v>
      </c>
      <c r="E352" s="49">
        <f t="shared" si="45"/>
        <v>2155000</v>
      </c>
      <c r="F352" s="1"/>
      <c r="G352" s="10">
        <f>'School coding'!L204+'SPED unit cost'!D56+'CTE transp.'!D56+'CTE test'!E56</f>
        <v>66.044198250000818</v>
      </c>
      <c r="H352" s="10">
        <f t="shared" si="46"/>
        <v>2707312.7721982501</v>
      </c>
      <c r="I352" s="43">
        <f t="shared" si="47"/>
        <v>2707000</v>
      </c>
      <c r="J352" s="43">
        <f t="shared" si="48"/>
        <v>552000</v>
      </c>
      <c r="K352" s="44">
        <f>FisCap!G56</f>
        <v>0.7960510203700415</v>
      </c>
      <c r="L352" s="49">
        <f t="shared" si="49"/>
        <v>2155000</v>
      </c>
      <c r="M352" s="46">
        <f t="shared" si="50"/>
        <v>0</v>
      </c>
      <c r="N352" s="42"/>
    </row>
    <row r="353" spans="1:14" x14ac:dyDescent="0.25">
      <c r="A353" s="1" t="s">
        <v>57</v>
      </c>
      <c r="B353" s="143">
        <v>1658765.095</v>
      </c>
      <c r="C353" s="43">
        <f t="shared" si="44"/>
        <v>1659000</v>
      </c>
      <c r="D353" s="44">
        <f>FisCap!F57</f>
        <v>0.86609572775476473</v>
      </c>
      <c r="E353" s="49">
        <f t="shared" si="45"/>
        <v>1437000</v>
      </c>
      <c r="F353" s="1"/>
      <c r="G353" s="10">
        <f>'School coding'!L205+'SPED unit cost'!D57+'CTE transp.'!D57+'CTE test'!E57</f>
        <v>354.08474999999999</v>
      </c>
      <c r="H353" s="10">
        <f t="shared" si="46"/>
        <v>1659119.1797499999</v>
      </c>
      <c r="I353" s="43">
        <f t="shared" si="47"/>
        <v>1659000</v>
      </c>
      <c r="J353" s="43">
        <f t="shared" si="48"/>
        <v>222000</v>
      </c>
      <c r="K353" s="44">
        <f>FisCap!G57</f>
        <v>0.86607475758389718</v>
      </c>
      <c r="L353" s="49">
        <f t="shared" si="49"/>
        <v>1437000</v>
      </c>
      <c r="M353" s="46">
        <f t="shared" si="50"/>
        <v>0</v>
      </c>
      <c r="N353" s="42"/>
    </row>
    <row r="354" spans="1:14" x14ac:dyDescent="0.25">
      <c r="A354" s="1" t="s">
        <v>58</v>
      </c>
      <c r="B354" s="143">
        <v>11042128.102399999</v>
      </c>
      <c r="C354" s="43">
        <f t="shared" si="44"/>
        <v>11042000</v>
      </c>
      <c r="D354" s="44">
        <f>FisCap!F58</f>
        <v>0.79246542784845209</v>
      </c>
      <c r="E354" s="49">
        <f t="shared" si="45"/>
        <v>8750000</v>
      </c>
      <c r="F354" s="1"/>
      <c r="G354" s="10">
        <f>'School coding'!L206+'SPED unit cost'!D58+'CTE transp.'!D58+'CTE test'!E58</f>
        <v>1758.8834999999963</v>
      </c>
      <c r="H354" s="10">
        <f t="shared" si="46"/>
        <v>11043886.9859</v>
      </c>
      <c r="I354" s="43">
        <f t="shared" si="47"/>
        <v>11044000</v>
      </c>
      <c r="J354" s="43">
        <f t="shared" si="48"/>
        <v>2294000</v>
      </c>
      <c r="K354" s="44">
        <f>FisCap!G58</f>
        <v>0.79247051586512485</v>
      </c>
      <c r="L354" s="49">
        <f t="shared" si="49"/>
        <v>8752000</v>
      </c>
      <c r="M354" s="46">
        <f t="shared" si="50"/>
        <v>2000</v>
      </c>
      <c r="N354" s="42"/>
    </row>
    <row r="355" spans="1:14" x14ac:dyDescent="0.25">
      <c r="A355" s="1" t="s">
        <v>59</v>
      </c>
      <c r="B355" s="143">
        <v>43882519.943499997</v>
      </c>
      <c r="C355" s="43">
        <f t="shared" si="44"/>
        <v>43883000</v>
      </c>
      <c r="D355" s="44">
        <f>FisCap!F59</f>
        <v>0.66229576443482185</v>
      </c>
      <c r="E355" s="49">
        <f t="shared" si="45"/>
        <v>29064000</v>
      </c>
      <c r="F355" s="1"/>
      <c r="G355" s="10">
        <f>'School coding'!L207+'SPED unit cost'!D59+'CTE transp.'!D59+'CTE test'!E59</f>
        <v>7745.9118749999907</v>
      </c>
      <c r="H355" s="10">
        <f t="shared" si="46"/>
        <v>43890265.855374999</v>
      </c>
      <c r="I355" s="43">
        <f t="shared" si="47"/>
        <v>43890000</v>
      </c>
      <c r="J355" s="43">
        <f t="shared" si="48"/>
        <v>14826000</v>
      </c>
      <c r="K355" s="44">
        <f>FisCap!G59</f>
        <v>0.6622967467896852</v>
      </c>
      <c r="L355" s="49">
        <f t="shared" si="49"/>
        <v>29068000</v>
      </c>
      <c r="M355" s="46">
        <f t="shared" si="50"/>
        <v>4000</v>
      </c>
      <c r="N355" s="42"/>
    </row>
    <row r="356" spans="1:14" x14ac:dyDescent="0.25">
      <c r="A356" s="1" t="s">
        <v>60</v>
      </c>
      <c r="B356" s="143">
        <v>1206820.1843999999</v>
      </c>
      <c r="C356" s="43">
        <f t="shared" si="44"/>
        <v>1207000</v>
      </c>
      <c r="D356" s="44">
        <f>FisCap!F60</f>
        <v>0.93151795429202333</v>
      </c>
      <c r="E356" s="49">
        <f t="shared" si="45"/>
        <v>1124000</v>
      </c>
      <c r="F356" s="1"/>
      <c r="G356" s="10">
        <f>'School coding'!L208+'SPED unit cost'!D60+'CTE transp.'!D60+'CTE test'!E60</f>
        <v>255.13312500000029</v>
      </c>
      <c r="H356" s="10">
        <f t="shared" si="46"/>
        <v>1207075.3175249998</v>
      </c>
      <c r="I356" s="43">
        <f t="shared" si="47"/>
        <v>1207000</v>
      </c>
      <c r="J356" s="43">
        <f t="shared" si="48"/>
        <v>83000</v>
      </c>
      <c r="K356" s="44">
        <f>FisCap!G60</f>
        <v>0.9315072296140442</v>
      </c>
      <c r="L356" s="49">
        <f t="shared" si="49"/>
        <v>1124000</v>
      </c>
      <c r="M356" s="46">
        <f t="shared" si="50"/>
        <v>0</v>
      </c>
      <c r="N356" s="42"/>
    </row>
    <row r="357" spans="1:14" x14ac:dyDescent="0.25">
      <c r="A357" s="1" t="s">
        <v>61</v>
      </c>
      <c r="B357" s="143">
        <v>3695437.0150000001</v>
      </c>
      <c r="C357" s="43">
        <f t="shared" si="44"/>
        <v>3695000</v>
      </c>
      <c r="D357" s="44">
        <f>FisCap!F61</f>
        <v>0.874382318524768</v>
      </c>
      <c r="E357" s="49">
        <f t="shared" si="45"/>
        <v>3231000</v>
      </c>
      <c r="F357" s="1"/>
      <c r="G357" s="10">
        <f>'School coding'!L209+'SPED unit cost'!D61+'CTE transp.'!D61+'CTE test'!E61</f>
        <v>626.60699999999997</v>
      </c>
      <c r="H357" s="10">
        <f t="shared" si="46"/>
        <v>3696063.622</v>
      </c>
      <c r="I357" s="43">
        <f t="shared" si="47"/>
        <v>3696000</v>
      </c>
      <c r="J357" s="43">
        <f t="shared" si="48"/>
        <v>465000</v>
      </c>
      <c r="K357" s="44">
        <f>FisCap!G61</f>
        <v>0.87439663887172303</v>
      </c>
      <c r="L357" s="49">
        <f t="shared" si="49"/>
        <v>3232000</v>
      </c>
      <c r="M357" s="46">
        <f t="shared" si="50"/>
        <v>1000</v>
      </c>
      <c r="N357" s="42"/>
    </row>
    <row r="358" spans="1:14" x14ac:dyDescent="0.25">
      <c r="A358" s="1" t="s">
        <v>62</v>
      </c>
      <c r="B358" s="143">
        <v>3709516.8050000002</v>
      </c>
      <c r="C358" s="43">
        <f t="shared" si="44"/>
        <v>3710000</v>
      </c>
      <c r="D358" s="44">
        <f>FisCap!F62</f>
        <v>0.75835026175585019</v>
      </c>
      <c r="E358" s="49">
        <f t="shared" si="45"/>
        <v>2813000</v>
      </c>
      <c r="F358" s="1"/>
      <c r="G358" s="10">
        <f>'School coding'!L210+'SPED unit cost'!D62+'CTE transp.'!D62+'CTE test'!E62</f>
        <v>545.22112500000003</v>
      </c>
      <c r="H358" s="10">
        <f t="shared" si="46"/>
        <v>3710062.0261250003</v>
      </c>
      <c r="I358" s="43">
        <f t="shared" si="47"/>
        <v>3710000</v>
      </c>
      <c r="J358" s="43">
        <f t="shared" si="48"/>
        <v>897000</v>
      </c>
      <c r="K358" s="44">
        <f>FisCap!G62</f>
        <v>0.75831241803200089</v>
      </c>
      <c r="L358" s="49">
        <f t="shared" si="49"/>
        <v>2813000</v>
      </c>
      <c r="M358" s="46">
        <f t="shared" si="50"/>
        <v>0</v>
      </c>
      <c r="N358" s="42"/>
    </row>
    <row r="359" spans="1:14" x14ac:dyDescent="0.25">
      <c r="A359" s="1" t="s">
        <v>63</v>
      </c>
      <c r="B359" s="143">
        <v>6719592.3964</v>
      </c>
      <c r="C359" s="43">
        <f t="shared" si="44"/>
        <v>6720000</v>
      </c>
      <c r="D359" s="44">
        <f>FisCap!F63</f>
        <v>0.84274149339626181</v>
      </c>
      <c r="E359" s="49">
        <f t="shared" si="45"/>
        <v>5663000</v>
      </c>
      <c r="F359" s="1"/>
      <c r="G359" s="10">
        <f>'School coding'!L211+'SPED unit cost'!D63+'CTE transp.'!D63+'CTE test'!E63</f>
        <v>1300.5146250000034</v>
      </c>
      <c r="H359" s="10">
        <f t="shared" si="46"/>
        <v>6720892.9110249998</v>
      </c>
      <c r="I359" s="43">
        <f t="shared" si="47"/>
        <v>6721000</v>
      </c>
      <c r="J359" s="43">
        <f t="shared" si="48"/>
        <v>1058000</v>
      </c>
      <c r="K359" s="44">
        <f>FisCap!G63</f>
        <v>0.84273789297639823</v>
      </c>
      <c r="L359" s="49">
        <f t="shared" si="49"/>
        <v>5664000</v>
      </c>
      <c r="M359" s="46">
        <f t="shared" si="50"/>
        <v>1000</v>
      </c>
      <c r="N359" s="42"/>
    </row>
    <row r="360" spans="1:14" x14ac:dyDescent="0.25">
      <c r="A360" s="1" t="s">
        <v>65</v>
      </c>
      <c r="B360" s="143">
        <v>3026284.5639999998</v>
      </c>
      <c r="C360" s="43">
        <f t="shared" si="44"/>
        <v>3026000</v>
      </c>
      <c r="D360" s="44">
        <f>FisCap!F64</f>
        <v>0.84952260203965912</v>
      </c>
      <c r="E360" s="49">
        <f t="shared" si="45"/>
        <v>2571000</v>
      </c>
      <c r="F360" s="1"/>
      <c r="G360" s="10">
        <f>'School coding'!L212+'SPED unit cost'!D64+'CTE transp.'!D64+'CTE test'!E64</f>
        <v>555.13799999999901</v>
      </c>
      <c r="H360" s="10">
        <f t="shared" si="46"/>
        <v>3026839.7019999996</v>
      </c>
      <c r="I360" s="43">
        <f t="shared" si="47"/>
        <v>3027000</v>
      </c>
      <c r="J360" s="43">
        <f t="shared" si="48"/>
        <v>456000</v>
      </c>
      <c r="K360" s="44">
        <f>FisCap!G64</f>
        <v>0.84954875593526236</v>
      </c>
      <c r="L360" s="49">
        <f t="shared" si="49"/>
        <v>2572000</v>
      </c>
      <c r="M360" s="46">
        <f t="shared" si="50"/>
        <v>1000</v>
      </c>
      <c r="N360" s="42"/>
    </row>
    <row r="361" spans="1:14" x14ac:dyDescent="0.25">
      <c r="A361" s="1" t="s">
        <v>66</v>
      </c>
      <c r="B361" s="143">
        <v>3806889.4271</v>
      </c>
      <c r="C361" s="43">
        <f t="shared" si="44"/>
        <v>3807000</v>
      </c>
      <c r="D361" s="44">
        <f>FisCap!F65</f>
        <v>0.86556333511916561</v>
      </c>
      <c r="E361" s="49">
        <f t="shared" si="45"/>
        <v>3295000</v>
      </c>
      <c r="F361" s="1"/>
      <c r="G361" s="10">
        <f>'School coding'!L213+'SPED unit cost'!D65+'CTE transp.'!D65+'CTE test'!E65</f>
        <v>646.03125</v>
      </c>
      <c r="H361" s="10">
        <f t="shared" si="46"/>
        <v>3807535.45835</v>
      </c>
      <c r="I361" s="43">
        <f t="shared" si="47"/>
        <v>3808000</v>
      </c>
      <c r="J361" s="43">
        <f t="shared" si="48"/>
        <v>513000</v>
      </c>
      <c r="K361" s="44">
        <f>FisCap!G65</f>
        <v>0.86557038140924425</v>
      </c>
      <c r="L361" s="49">
        <f t="shared" si="49"/>
        <v>3296000</v>
      </c>
      <c r="M361" s="46">
        <f t="shared" si="50"/>
        <v>1000</v>
      </c>
      <c r="N361" s="42"/>
    </row>
    <row r="362" spans="1:14" x14ac:dyDescent="0.25">
      <c r="A362" s="1" t="s">
        <v>68</v>
      </c>
      <c r="B362" s="143">
        <v>3041569.5754</v>
      </c>
      <c r="C362" s="43">
        <f t="shared" si="44"/>
        <v>3042000</v>
      </c>
      <c r="D362" s="44">
        <f>FisCap!F66</f>
        <v>0.81825416283796071</v>
      </c>
      <c r="E362" s="49">
        <f t="shared" si="45"/>
        <v>2489000</v>
      </c>
      <c r="F362" s="1"/>
      <c r="G362" s="10">
        <f>'School coding'!L214+'SPED unit cost'!D66+'CTE transp.'!D66+'CTE test'!E66</f>
        <v>535.57425000000148</v>
      </c>
      <c r="H362" s="10">
        <f t="shared" si="46"/>
        <v>3042105.14965</v>
      </c>
      <c r="I362" s="43">
        <f t="shared" si="47"/>
        <v>3042000</v>
      </c>
      <c r="J362" s="43">
        <f t="shared" si="48"/>
        <v>553000</v>
      </c>
      <c r="K362" s="44">
        <f>FisCap!G66</f>
        <v>0.81822570040583775</v>
      </c>
      <c r="L362" s="49">
        <f t="shared" si="49"/>
        <v>2489000</v>
      </c>
      <c r="M362" s="46">
        <f t="shared" si="50"/>
        <v>0</v>
      </c>
      <c r="N362" s="42"/>
    </row>
    <row r="363" spans="1:14" x14ac:dyDescent="0.25">
      <c r="A363" s="1" t="s">
        <v>70</v>
      </c>
      <c r="B363" s="143">
        <v>3256807.2966999998</v>
      </c>
      <c r="C363" s="43">
        <f t="shared" si="44"/>
        <v>3257000</v>
      </c>
      <c r="D363" s="44">
        <f>FisCap!F67</f>
        <v>0.88471698878025684</v>
      </c>
      <c r="E363" s="49">
        <f t="shared" si="45"/>
        <v>2882000</v>
      </c>
      <c r="F363" s="1"/>
      <c r="G363" s="10">
        <f>'School coding'!L215+'SPED unit cost'!D67+'CTE transp.'!D67+'CTE test'!E67</f>
        <v>808.54312500000015</v>
      </c>
      <c r="H363" s="10">
        <f t="shared" si="46"/>
        <v>3257615.8398249997</v>
      </c>
      <c r="I363" s="43">
        <f t="shared" si="47"/>
        <v>3258000</v>
      </c>
      <c r="J363" s="43">
        <f t="shared" si="48"/>
        <v>376000</v>
      </c>
      <c r="K363" s="44">
        <f>FisCap!G67</f>
        <v>0.88473432494145632</v>
      </c>
      <c r="L363" s="49">
        <f t="shared" si="49"/>
        <v>2882000</v>
      </c>
      <c r="M363" s="46">
        <f t="shared" si="50"/>
        <v>0</v>
      </c>
      <c r="N363" s="42"/>
    </row>
    <row r="364" spans="1:14" x14ac:dyDescent="0.25">
      <c r="A364" s="1" t="s">
        <v>19</v>
      </c>
      <c r="B364" s="143">
        <v>734714.51690000005</v>
      </c>
      <c r="C364" s="43">
        <f t="shared" si="44"/>
        <v>735000</v>
      </c>
      <c r="D364" s="44">
        <f>FisCap!F68</f>
        <v>0.88670924033728205</v>
      </c>
      <c r="E364" s="49">
        <f t="shared" si="45"/>
        <v>652000</v>
      </c>
      <c r="F364" s="1"/>
      <c r="G364" s="10">
        <f>'School coding'!L216+'SPED unit cost'!D68+'CTE transp.'!D68+'CTE test'!E68</f>
        <v>-5357.3438113496504</v>
      </c>
      <c r="H364" s="10">
        <f t="shared" si="46"/>
        <v>729357.17308865045</v>
      </c>
      <c r="I364" s="43">
        <f t="shared" si="47"/>
        <v>729000</v>
      </c>
      <c r="J364" s="43">
        <f t="shared" si="48"/>
        <v>77000</v>
      </c>
      <c r="K364" s="44">
        <f>FisCap!G68</f>
        <v>0.88633570444630216</v>
      </c>
      <c r="L364" s="49">
        <f t="shared" si="49"/>
        <v>646000</v>
      </c>
      <c r="M364" s="46">
        <f t="shared" si="50"/>
        <v>-6000</v>
      </c>
      <c r="N364" s="42"/>
    </row>
    <row r="365" spans="1:14" x14ac:dyDescent="0.25">
      <c r="A365" s="1" t="s">
        <v>71</v>
      </c>
      <c r="B365" s="143">
        <v>1289716.5049000001</v>
      </c>
      <c r="C365" s="43">
        <f t="shared" si="44"/>
        <v>1290000</v>
      </c>
      <c r="D365" s="44">
        <f>FisCap!F69</f>
        <v>0.89277285294492592</v>
      </c>
      <c r="E365" s="49">
        <f t="shared" si="45"/>
        <v>1152000</v>
      </c>
      <c r="F365" s="1"/>
      <c r="G365" s="10">
        <f>'School coding'!L217+'SPED unit cost'!D69+'CTE transp.'!D69+'CTE test'!E69</f>
        <v>267.35062499999839</v>
      </c>
      <c r="H365" s="10">
        <f t="shared" si="46"/>
        <v>1289983.855525</v>
      </c>
      <c r="I365" s="43">
        <f t="shared" si="47"/>
        <v>1290000</v>
      </c>
      <c r="J365" s="43">
        <f t="shared" si="48"/>
        <v>138000</v>
      </c>
      <c r="K365" s="44">
        <f>FisCap!G69</f>
        <v>0.89275606056363976</v>
      </c>
      <c r="L365" s="49">
        <f t="shared" si="49"/>
        <v>1152000</v>
      </c>
      <c r="M365" s="46">
        <f t="shared" si="50"/>
        <v>0</v>
      </c>
      <c r="N365" s="42"/>
    </row>
    <row r="366" spans="1:14" x14ac:dyDescent="0.25">
      <c r="A366" s="1" t="s">
        <v>48</v>
      </c>
      <c r="B366" s="143">
        <v>1341362.4339000001</v>
      </c>
      <c r="C366" s="43">
        <f t="shared" si="44"/>
        <v>1341000</v>
      </c>
      <c r="D366" s="44">
        <f>FisCap!F70</f>
        <v>0.86807065744816536</v>
      </c>
      <c r="E366" s="49">
        <f t="shared" si="45"/>
        <v>1164000</v>
      </c>
      <c r="F366" s="1"/>
      <c r="G366" s="10">
        <f>'School coding'!L218+'SPED unit cost'!D70+'CTE transp.'!D70+'CTE test'!E70</f>
        <v>170.43075000000044</v>
      </c>
      <c r="H366" s="10">
        <f t="shared" si="46"/>
        <v>1341532.8646500001</v>
      </c>
      <c r="I366" s="43">
        <f t="shared" si="47"/>
        <v>1342000</v>
      </c>
      <c r="J366" s="43">
        <f t="shared" si="48"/>
        <v>178000</v>
      </c>
      <c r="K366" s="44">
        <f>FisCap!G70</f>
        <v>0.86811013785853008</v>
      </c>
      <c r="L366" s="49">
        <f t="shared" si="49"/>
        <v>1165000</v>
      </c>
      <c r="M366" s="46">
        <f t="shared" si="50"/>
        <v>1000</v>
      </c>
      <c r="N366" s="42"/>
    </row>
    <row r="367" spans="1:14" x14ac:dyDescent="0.25">
      <c r="A367" s="1" t="s">
        <v>72</v>
      </c>
      <c r="B367" s="143">
        <v>2725770.1579</v>
      </c>
      <c r="C367" s="43">
        <f t="shared" si="44"/>
        <v>2726000</v>
      </c>
      <c r="D367" s="44">
        <f>FisCap!F71</f>
        <v>0.77161472539314702</v>
      </c>
      <c r="E367" s="49">
        <f t="shared" si="45"/>
        <v>2103000</v>
      </c>
      <c r="F367" s="1"/>
      <c r="G367" s="10">
        <f>'School coding'!L219+'SPED unit cost'!D71+'CTE transp.'!D71+'CTE test'!E71</f>
        <v>505.21274999999878</v>
      </c>
      <c r="H367" s="10">
        <f t="shared" si="46"/>
        <v>2726275.3706499999</v>
      </c>
      <c r="I367" s="43">
        <f t="shared" si="47"/>
        <v>2726000</v>
      </c>
      <c r="J367" s="43">
        <f t="shared" si="48"/>
        <v>623000</v>
      </c>
      <c r="K367" s="44">
        <f>FisCap!G71</f>
        <v>0.77157895895977013</v>
      </c>
      <c r="L367" s="49">
        <f t="shared" si="49"/>
        <v>2103000</v>
      </c>
      <c r="M367" s="46">
        <f t="shared" si="50"/>
        <v>0</v>
      </c>
      <c r="N367" s="42"/>
    </row>
    <row r="368" spans="1:14" x14ac:dyDescent="0.25">
      <c r="A368" s="1" t="s">
        <v>20</v>
      </c>
      <c r="B368" s="143">
        <v>1308451.3651000001</v>
      </c>
      <c r="C368" s="43">
        <f t="shared" ref="C368:C431" si="51">ROUND(B368,-3)</f>
        <v>1308000</v>
      </c>
      <c r="D368" s="44">
        <f>FisCap!F72</f>
        <v>0.88670924033728205</v>
      </c>
      <c r="E368" s="49">
        <f t="shared" ref="E368:E431" si="52">ROUND(C368*D368,-3)</f>
        <v>1160000</v>
      </c>
      <c r="F368" s="1"/>
      <c r="G368" s="10">
        <f>'School coding'!L220+'SPED unit cost'!D72+'CTE transp.'!D72+'CTE test'!E72</f>
        <v>388.97834625000041</v>
      </c>
      <c r="H368" s="10">
        <f t="shared" ref="H368:H431" si="53">B368+G368</f>
        <v>1308840.3434462501</v>
      </c>
      <c r="I368" s="43">
        <f t="shared" ref="I368:I431" si="54">ROUND(H368,-3)</f>
        <v>1309000</v>
      </c>
      <c r="J368" s="43">
        <f t="shared" ref="J368:J431" si="55">I368-E368</f>
        <v>149000</v>
      </c>
      <c r="K368" s="44">
        <f>FisCap!G72</f>
        <v>0.88633570444630216</v>
      </c>
      <c r="L368" s="49">
        <f t="shared" ref="L368:L431" si="56">ROUND(I368*K368,-3)</f>
        <v>1160000</v>
      </c>
      <c r="M368" s="46">
        <f t="shared" ref="M368:M431" si="57">L368-E368</f>
        <v>0</v>
      </c>
      <c r="N368" s="42"/>
    </row>
    <row r="369" spans="1:14" x14ac:dyDescent="0.25">
      <c r="A369" s="1" t="s">
        <v>73</v>
      </c>
      <c r="B369" s="143">
        <v>1679586.1306</v>
      </c>
      <c r="C369" s="43">
        <f t="shared" si="51"/>
        <v>1680000</v>
      </c>
      <c r="D369" s="44">
        <f>FisCap!F73</f>
        <v>0.90623652696257084</v>
      </c>
      <c r="E369" s="49">
        <f t="shared" si="52"/>
        <v>1522000</v>
      </c>
      <c r="F369" s="1"/>
      <c r="G369" s="10">
        <f>'School coding'!L221+'SPED unit cost'!D73+'CTE transp.'!D73+'CTE test'!E73</f>
        <v>333.40381874999912</v>
      </c>
      <c r="H369" s="10">
        <f t="shared" si="53"/>
        <v>1679919.5344187501</v>
      </c>
      <c r="I369" s="43">
        <f t="shared" si="54"/>
        <v>1680000</v>
      </c>
      <c r="J369" s="43">
        <f t="shared" si="55"/>
        <v>158000</v>
      </c>
      <c r="K369" s="44">
        <f>FisCap!G73</f>
        <v>0.90622184306923603</v>
      </c>
      <c r="L369" s="49">
        <f t="shared" si="56"/>
        <v>1522000</v>
      </c>
      <c r="M369" s="46">
        <f t="shared" si="57"/>
        <v>0</v>
      </c>
      <c r="N369" s="42"/>
    </row>
    <row r="370" spans="1:14" x14ac:dyDescent="0.25">
      <c r="A370" s="1" t="s">
        <v>74</v>
      </c>
      <c r="B370" s="143">
        <v>7270710.8541999999</v>
      </c>
      <c r="C370" s="43">
        <f t="shared" si="51"/>
        <v>7271000</v>
      </c>
      <c r="D370" s="44">
        <f>FisCap!F74</f>
        <v>0.81542276510835632</v>
      </c>
      <c r="E370" s="49">
        <f t="shared" si="52"/>
        <v>5929000</v>
      </c>
      <c r="F370" s="1"/>
      <c r="G370" s="10">
        <f>'School coding'!L222+'SPED unit cost'!D74+'CTE transp.'!D74+'CTE test'!E74</f>
        <v>973.35787500000151</v>
      </c>
      <c r="H370" s="10">
        <f t="shared" si="53"/>
        <v>7271684.2120749997</v>
      </c>
      <c r="I370" s="43">
        <f t="shared" si="54"/>
        <v>7272000</v>
      </c>
      <c r="J370" s="43">
        <f t="shared" si="55"/>
        <v>1343000</v>
      </c>
      <c r="K370" s="44">
        <f>FisCap!G74</f>
        <v>0.81541924514617947</v>
      </c>
      <c r="L370" s="49">
        <f t="shared" si="56"/>
        <v>5930000</v>
      </c>
      <c r="M370" s="46">
        <f t="shared" si="57"/>
        <v>1000</v>
      </c>
      <c r="N370" s="42"/>
    </row>
    <row r="371" spans="1:14" x14ac:dyDescent="0.25">
      <c r="A371" s="1" t="s">
        <v>138</v>
      </c>
      <c r="B371" s="143">
        <v>7586465.5532999998</v>
      </c>
      <c r="C371" s="43">
        <f t="shared" si="51"/>
        <v>7586000</v>
      </c>
      <c r="D371" s="44">
        <f>FisCap!F75</f>
        <v>0.68785343637243668</v>
      </c>
      <c r="E371" s="49">
        <f t="shared" si="52"/>
        <v>5218000</v>
      </c>
      <c r="F371" s="1"/>
      <c r="G371" s="10">
        <f>'School coding'!L223+'SPED unit cost'!D75+'CTE transp.'!D75+'CTE test'!E75</f>
        <v>1167.463125000002</v>
      </c>
      <c r="H371" s="10">
        <f t="shared" si="53"/>
        <v>7587633.0164249996</v>
      </c>
      <c r="I371" s="43">
        <f t="shared" si="54"/>
        <v>7588000</v>
      </c>
      <c r="J371" s="43">
        <f t="shared" si="55"/>
        <v>2370000</v>
      </c>
      <c r="K371" s="44">
        <f>FisCap!G75</f>
        <v>0.68788800484976864</v>
      </c>
      <c r="L371" s="49">
        <f t="shared" si="56"/>
        <v>5220000</v>
      </c>
      <c r="M371" s="46">
        <f t="shared" si="57"/>
        <v>2000</v>
      </c>
      <c r="N371" s="42"/>
    </row>
    <row r="372" spans="1:14" x14ac:dyDescent="0.25">
      <c r="A372" s="1" t="s">
        <v>75</v>
      </c>
      <c r="B372" s="143">
        <v>2083550.4598000001</v>
      </c>
      <c r="C372" s="43">
        <f t="shared" si="51"/>
        <v>2084000</v>
      </c>
      <c r="D372" s="44">
        <f>FisCap!F76</f>
        <v>0.84676158178296035</v>
      </c>
      <c r="E372" s="49">
        <f t="shared" si="52"/>
        <v>1765000</v>
      </c>
      <c r="F372" s="1"/>
      <c r="G372" s="10">
        <f>'School coding'!L224+'SPED unit cost'!D76+'CTE transp.'!D76+'CTE test'!E76</f>
        <v>472.27387500000259</v>
      </c>
      <c r="H372" s="10">
        <f t="shared" si="53"/>
        <v>2084022.733675</v>
      </c>
      <c r="I372" s="43">
        <f t="shared" si="54"/>
        <v>2084000</v>
      </c>
      <c r="J372" s="43">
        <f t="shared" si="55"/>
        <v>319000</v>
      </c>
      <c r="K372" s="44">
        <f>FisCap!G76</f>
        <v>0.84673758377483399</v>
      </c>
      <c r="L372" s="49">
        <f t="shared" si="56"/>
        <v>1765000</v>
      </c>
      <c r="M372" s="46">
        <f t="shared" si="57"/>
        <v>0</v>
      </c>
      <c r="N372" s="42"/>
    </row>
    <row r="373" spans="1:14" x14ac:dyDescent="0.25">
      <c r="A373" s="1" t="s">
        <v>129</v>
      </c>
      <c r="B373" s="143">
        <v>7543538.2432000004</v>
      </c>
      <c r="C373" s="43">
        <f t="shared" si="51"/>
        <v>7544000</v>
      </c>
      <c r="D373" s="44">
        <f>FisCap!F77</f>
        <v>0.71666413549228336</v>
      </c>
      <c r="E373" s="49">
        <f t="shared" si="52"/>
        <v>5407000</v>
      </c>
      <c r="F373" s="1"/>
      <c r="G373" s="10">
        <f>'School coding'!L225+'SPED unit cost'!D77+'CTE transp.'!D77+'CTE test'!E77</f>
        <v>1339.2731249999997</v>
      </c>
      <c r="H373" s="10">
        <f t="shared" si="53"/>
        <v>7544877.5163250007</v>
      </c>
      <c r="I373" s="43">
        <f t="shared" si="54"/>
        <v>7545000</v>
      </c>
      <c r="J373" s="43">
        <f t="shared" si="55"/>
        <v>2138000</v>
      </c>
      <c r="K373" s="44">
        <f>FisCap!G77</f>
        <v>0.71664722680089743</v>
      </c>
      <c r="L373" s="49">
        <f t="shared" si="56"/>
        <v>5407000</v>
      </c>
      <c r="M373" s="46">
        <f t="shared" si="57"/>
        <v>0</v>
      </c>
      <c r="N373" s="42"/>
    </row>
    <row r="374" spans="1:14" x14ac:dyDescent="0.25">
      <c r="A374" s="1" t="s">
        <v>76</v>
      </c>
      <c r="B374" s="143">
        <v>55946206.559299998</v>
      </c>
      <c r="C374" s="43">
        <f t="shared" si="51"/>
        <v>55946000</v>
      </c>
      <c r="D374" s="44">
        <f>FisCap!F78</f>
        <v>0.64886957069933393</v>
      </c>
      <c r="E374" s="49">
        <f t="shared" si="52"/>
        <v>36302000</v>
      </c>
      <c r="F374" s="1"/>
      <c r="G374" s="10">
        <f>'School coding'!L226+'SPED unit cost'!D78+'CTE transp.'!D78+'CTE test'!E78</f>
        <v>9295.8007499999949</v>
      </c>
      <c r="H374" s="10">
        <f t="shared" si="53"/>
        <v>55955502.36005</v>
      </c>
      <c r="I374" s="43">
        <f t="shared" si="54"/>
        <v>55956000</v>
      </c>
      <c r="J374" s="43">
        <f t="shared" si="55"/>
        <v>19654000</v>
      </c>
      <c r="K374" s="44">
        <f>FisCap!G78</f>
        <v>0.64887734267043973</v>
      </c>
      <c r="L374" s="49">
        <f t="shared" si="56"/>
        <v>36309000</v>
      </c>
      <c r="M374" s="46">
        <f t="shared" si="57"/>
        <v>7000</v>
      </c>
      <c r="N374" s="42"/>
    </row>
    <row r="375" spans="1:14" x14ac:dyDescent="0.25">
      <c r="A375" s="1" t="s">
        <v>77</v>
      </c>
      <c r="B375" s="143">
        <v>955580.42980000004</v>
      </c>
      <c r="C375" s="43">
        <f t="shared" si="51"/>
        <v>956000</v>
      </c>
      <c r="D375" s="44">
        <f>FisCap!F79</f>
        <v>0.89405963644580766</v>
      </c>
      <c r="E375" s="49">
        <f t="shared" si="52"/>
        <v>855000</v>
      </c>
      <c r="F375" s="1"/>
      <c r="G375" s="10">
        <f>'School coding'!L227+'SPED unit cost'!D79+'CTE transp.'!D79+'CTE test'!E79</f>
        <v>202.22775000000092</v>
      </c>
      <c r="H375" s="10">
        <f t="shared" si="53"/>
        <v>955782.65755</v>
      </c>
      <c r="I375" s="43">
        <f t="shared" si="54"/>
        <v>956000</v>
      </c>
      <c r="J375" s="43">
        <f t="shared" si="55"/>
        <v>101000</v>
      </c>
      <c r="K375" s="44">
        <f>FisCap!G79</f>
        <v>0.89404304558213876</v>
      </c>
      <c r="L375" s="49">
        <f t="shared" si="56"/>
        <v>855000</v>
      </c>
      <c r="M375" s="46">
        <f t="shared" si="57"/>
        <v>0</v>
      </c>
      <c r="N375" s="42"/>
    </row>
    <row r="376" spans="1:14" x14ac:dyDescent="0.25">
      <c r="A376" s="1" t="s">
        <v>123</v>
      </c>
      <c r="B376" s="143">
        <v>1478386.7309999999</v>
      </c>
      <c r="C376" s="43">
        <f t="shared" si="51"/>
        <v>1478000</v>
      </c>
      <c r="D376" s="44">
        <f>FisCap!F80</f>
        <v>0.79928980204790467</v>
      </c>
      <c r="E376" s="49">
        <f t="shared" si="52"/>
        <v>1181000</v>
      </c>
      <c r="F376" s="1"/>
      <c r="G376" s="10">
        <f>'School coding'!L228+'SPED unit cost'!D80+'CTE transp.'!D80+'CTE test'!E80</f>
        <v>389.06887500000084</v>
      </c>
      <c r="H376" s="10">
        <f t="shared" si="53"/>
        <v>1478775.799875</v>
      </c>
      <c r="I376" s="43">
        <f t="shared" si="54"/>
        <v>1479000</v>
      </c>
      <c r="J376" s="43">
        <f t="shared" si="55"/>
        <v>298000</v>
      </c>
      <c r="K376" s="44">
        <f>FisCap!G80</f>
        <v>0.79928823253438497</v>
      </c>
      <c r="L376" s="49">
        <f t="shared" si="56"/>
        <v>1182000</v>
      </c>
      <c r="M376" s="46">
        <f t="shared" si="57"/>
        <v>1000</v>
      </c>
      <c r="N376" s="42"/>
    </row>
    <row r="377" spans="1:14" x14ac:dyDescent="0.25">
      <c r="A377" s="1" t="s">
        <v>78</v>
      </c>
      <c r="B377" s="143">
        <v>3977652.1497999998</v>
      </c>
      <c r="C377" s="43">
        <f t="shared" si="51"/>
        <v>3978000</v>
      </c>
      <c r="D377" s="44">
        <f>FisCap!F81</f>
        <v>0.88338029719117717</v>
      </c>
      <c r="E377" s="49">
        <f t="shared" si="52"/>
        <v>3514000</v>
      </c>
      <c r="F377" s="1"/>
      <c r="G377" s="10">
        <f>'School coding'!L229+'SPED unit cost'!D81+'CTE transp.'!D81+'CTE test'!E81</f>
        <v>781.88287499999933</v>
      </c>
      <c r="H377" s="10">
        <f t="shared" si="53"/>
        <v>3978434.0326749999</v>
      </c>
      <c r="I377" s="43">
        <f t="shared" si="54"/>
        <v>3978000</v>
      </c>
      <c r="J377" s="43">
        <f t="shared" si="55"/>
        <v>464000</v>
      </c>
      <c r="K377" s="44">
        <f>FisCap!G81</f>
        <v>0.88336203388222201</v>
      </c>
      <c r="L377" s="49">
        <f t="shared" si="56"/>
        <v>3514000</v>
      </c>
      <c r="M377" s="46">
        <f t="shared" si="57"/>
        <v>0</v>
      </c>
      <c r="N377" s="42"/>
    </row>
    <row r="378" spans="1:14" x14ac:dyDescent="0.25">
      <c r="A378" s="1" t="s">
        <v>79</v>
      </c>
      <c r="B378" s="143">
        <v>6702803.2346000001</v>
      </c>
      <c r="C378" s="43">
        <f t="shared" si="51"/>
        <v>6703000</v>
      </c>
      <c r="D378" s="44">
        <f>FisCap!F82</f>
        <v>0.85824632069837647</v>
      </c>
      <c r="E378" s="49">
        <f t="shared" si="52"/>
        <v>5753000</v>
      </c>
      <c r="F378" s="1"/>
      <c r="G378" s="10">
        <f>'School coding'!L230+'SPED unit cost'!D82+'CTE transp.'!D82+'CTE test'!E82</f>
        <v>975.99487499999668</v>
      </c>
      <c r="H378" s="10">
        <f t="shared" si="53"/>
        <v>6703779.2294749999</v>
      </c>
      <c r="I378" s="43">
        <f t="shared" si="54"/>
        <v>6704000</v>
      </c>
      <c r="J378" s="43">
        <f t="shared" si="55"/>
        <v>951000</v>
      </c>
      <c r="K378" s="44">
        <f>FisCap!G82</f>
        <v>0.85824526921897737</v>
      </c>
      <c r="L378" s="49">
        <f t="shared" si="56"/>
        <v>5754000</v>
      </c>
      <c r="M378" s="46">
        <f t="shared" si="57"/>
        <v>1000</v>
      </c>
      <c r="N378" s="42"/>
    </row>
    <row r="379" spans="1:14" x14ac:dyDescent="0.25">
      <c r="A379" s="1" t="s">
        <v>145</v>
      </c>
      <c r="B379" s="143">
        <v>3908889.4122000001</v>
      </c>
      <c r="C379" s="43">
        <f t="shared" si="51"/>
        <v>3909000</v>
      </c>
      <c r="D379" s="44">
        <f>FisCap!F83</f>
        <v>0.71666497901884996</v>
      </c>
      <c r="E379" s="49">
        <f t="shared" si="52"/>
        <v>2801000</v>
      </c>
      <c r="F379" s="1"/>
      <c r="G379" s="10">
        <f>'School coding'!L231+'SPED unit cost'!D83+'CTE transp.'!D83+'CTE test'!E83</f>
        <v>538.8794999999991</v>
      </c>
      <c r="H379" s="10">
        <f t="shared" si="53"/>
        <v>3909428.2916999999</v>
      </c>
      <c r="I379" s="43">
        <f t="shared" si="54"/>
        <v>3909000</v>
      </c>
      <c r="J379" s="43">
        <f t="shared" si="55"/>
        <v>1108000</v>
      </c>
      <c r="K379" s="44">
        <f>FisCap!G83</f>
        <v>0.71666684045660045</v>
      </c>
      <c r="L379" s="49">
        <f t="shared" si="56"/>
        <v>2801000</v>
      </c>
      <c r="M379" s="46">
        <f t="shared" si="57"/>
        <v>0</v>
      </c>
      <c r="N379" s="42"/>
    </row>
    <row r="380" spans="1:14" x14ac:dyDescent="0.25">
      <c r="A380" s="1" t="s">
        <v>84</v>
      </c>
      <c r="B380" s="143">
        <v>1964756.486</v>
      </c>
      <c r="C380" s="43">
        <f t="shared" si="51"/>
        <v>1965000</v>
      </c>
      <c r="D380" s="44">
        <f>FisCap!F84</f>
        <v>0.6896571562536653</v>
      </c>
      <c r="E380" s="49">
        <f t="shared" si="52"/>
        <v>1355000</v>
      </c>
      <c r="F380" s="1"/>
      <c r="G380" s="10">
        <f>'School coding'!L232+'SPED unit cost'!D84+'CTE transp.'!D84+'CTE test'!E84</f>
        <v>337.92074999999932</v>
      </c>
      <c r="H380" s="10">
        <f t="shared" si="53"/>
        <v>1965094.4067500001</v>
      </c>
      <c r="I380" s="43">
        <f t="shared" si="54"/>
        <v>1965000</v>
      </c>
      <c r="J380" s="43">
        <f t="shared" si="55"/>
        <v>610000</v>
      </c>
      <c r="K380" s="44">
        <f>FisCap!G84</f>
        <v>0.6896591483512724</v>
      </c>
      <c r="L380" s="49">
        <f t="shared" si="56"/>
        <v>1355000</v>
      </c>
      <c r="M380" s="46">
        <f t="shared" si="57"/>
        <v>0</v>
      </c>
      <c r="N380" s="42"/>
    </row>
    <row r="381" spans="1:14" x14ac:dyDescent="0.25">
      <c r="A381" s="1" t="s">
        <v>80</v>
      </c>
      <c r="B381" s="143">
        <v>1561757.1383</v>
      </c>
      <c r="C381" s="43">
        <f t="shared" si="51"/>
        <v>1562000</v>
      </c>
      <c r="D381" s="44">
        <f>FisCap!F85</f>
        <v>0.83801793371781785</v>
      </c>
      <c r="E381" s="49">
        <f t="shared" si="52"/>
        <v>1309000</v>
      </c>
      <c r="F381" s="1"/>
      <c r="G381" s="10">
        <f>'School coding'!L233+'SPED unit cost'!D85+'CTE transp.'!D85+'CTE test'!E85</f>
        <v>293.34150000000045</v>
      </c>
      <c r="H381" s="10">
        <f t="shared" si="53"/>
        <v>1562050.4798000001</v>
      </c>
      <c r="I381" s="43">
        <f t="shared" si="54"/>
        <v>1562000</v>
      </c>
      <c r="J381" s="43">
        <f t="shared" si="55"/>
        <v>253000</v>
      </c>
      <c r="K381" s="44">
        <f>FisCap!G85</f>
        <v>0.83799256640465847</v>
      </c>
      <c r="L381" s="49">
        <f t="shared" si="56"/>
        <v>1309000</v>
      </c>
      <c r="M381" s="46">
        <f t="shared" si="57"/>
        <v>0</v>
      </c>
      <c r="N381" s="42"/>
    </row>
    <row r="382" spans="1:14" x14ac:dyDescent="0.25">
      <c r="A382" s="1" t="s">
        <v>67</v>
      </c>
      <c r="B382" s="143">
        <v>977068.72510000004</v>
      </c>
      <c r="C382" s="43">
        <f t="shared" si="51"/>
        <v>977000</v>
      </c>
      <c r="D382" s="44">
        <f>FisCap!F86</f>
        <v>0.86556333511916561</v>
      </c>
      <c r="E382" s="49">
        <f t="shared" si="52"/>
        <v>846000</v>
      </c>
      <c r="F382" s="1"/>
      <c r="G382" s="10">
        <f>'School coding'!L234+'SPED unit cost'!D86+'CTE transp.'!D86+'CTE test'!E86</f>
        <v>130.58324999999968</v>
      </c>
      <c r="H382" s="10">
        <f t="shared" si="53"/>
        <v>977199.30835000006</v>
      </c>
      <c r="I382" s="43">
        <f t="shared" si="54"/>
        <v>977000</v>
      </c>
      <c r="J382" s="43">
        <f t="shared" si="55"/>
        <v>131000</v>
      </c>
      <c r="K382" s="44">
        <f>FisCap!G86</f>
        <v>0.86557038140924425</v>
      </c>
      <c r="L382" s="49">
        <f t="shared" si="56"/>
        <v>846000</v>
      </c>
      <c r="M382" s="46">
        <f t="shared" si="57"/>
        <v>0</v>
      </c>
      <c r="N382" s="42"/>
    </row>
    <row r="383" spans="1:14" x14ac:dyDescent="0.25">
      <c r="A383" s="1" t="s">
        <v>81</v>
      </c>
      <c r="B383" s="143">
        <v>3435748.8912</v>
      </c>
      <c r="C383" s="43">
        <f t="shared" si="51"/>
        <v>3436000</v>
      </c>
      <c r="D383" s="44">
        <f>FisCap!F87</f>
        <v>0.8382961942168955</v>
      </c>
      <c r="E383" s="49">
        <f t="shared" si="52"/>
        <v>2880000</v>
      </c>
      <c r="F383" s="1"/>
      <c r="G383" s="10">
        <f>'School coding'!L235+'SPED unit cost'!D87+'CTE transp.'!D87+'CTE test'!E87</f>
        <v>653.01637499999924</v>
      </c>
      <c r="H383" s="10">
        <f t="shared" si="53"/>
        <v>3436401.9075750001</v>
      </c>
      <c r="I383" s="43">
        <f t="shared" si="54"/>
        <v>3436000</v>
      </c>
      <c r="J383" s="43">
        <f t="shared" si="55"/>
        <v>556000</v>
      </c>
      <c r="K383" s="44">
        <f>FisCap!G87</f>
        <v>0.83827087048091342</v>
      </c>
      <c r="L383" s="49">
        <f t="shared" si="56"/>
        <v>2880000</v>
      </c>
      <c r="M383" s="46">
        <f t="shared" si="57"/>
        <v>0</v>
      </c>
      <c r="N383" s="42"/>
    </row>
    <row r="384" spans="1:14" x14ac:dyDescent="0.25">
      <c r="A384" s="1" t="s">
        <v>83</v>
      </c>
      <c r="B384" s="143">
        <v>4169253.9947000002</v>
      </c>
      <c r="C384" s="43">
        <f t="shared" si="51"/>
        <v>4169000</v>
      </c>
      <c r="D384" s="44">
        <f>FisCap!F88</f>
        <v>0.6896571562536653</v>
      </c>
      <c r="E384" s="49">
        <f t="shared" si="52"/>
        <v>2875000</v>
      </c>
      <c r="F384" s="1"/>
      <c r="G384" s="10">
        <f>'School coding'!L236+'SPED unit cost'!D88+'CTE transp.'!D88+'CTE test'!E88</f>
        <v>670.56299999999828</v>
      </c>
      <c r="H384" s="10">
        <f t="shared" si="53"/>
        <v>4169924.5577000002</v>
      </c>
      <c r="I384" s="43">
        <f t="shared" si="54"/>
        <v>4170000</v>
      </c>
      <c r="J384" s="43">
        <f t="shared" si="55"/>
        <v>1295000</v>
      </c>
      <c r="K384" s="44">
        <f>FisCap!G88</f>
        <v>0.6896591483512724</v>
      </c>
      <c r="L384" s="49">
        <f t="shared" si="56"/>
        <v>2876000</v>
      </c>
      <c r="M384" s="46">
        <f t="shared" si="57"/>
        <v>1000</v>
      </c>
      <c r="N384" s="42"/>
    </row>
    <row r="385" spans="1:14" x14ac:dyDescent="0.25">
      <c r="A385" s="1" t="s">
        <v>89</v>
      </c>
      <c r="B385" s="143">
        <v>4078247.2708000001</v>
      </c>
      <c r="C385" s="43">
        <f t="shared" si="51"/>
        <v>4078000</v>
      </c>
      <c r="D385" s="44">
        <f>FisCap!F89</f>
        <v>0.88163097284583825</v>
      </c>
      <c r="E385" s="49">
        <f t="shared" si="52"/>
        <v>3595000</v>
      </c>
      <c r="F385" s="1"/>
      <c r="G385" s="10">
        <f>'School coding'!L237+'SPED unit cost'!D89+'CTE transp.'!D89+'CTE test'!E89</f>
        <v>536.02087499999834</v>
      </c>
      <c r="H385" s="10">
        <f t="shared" si="53"/>
        <v>4078783.291675</v>
      </c>
      <c r="I385" s="43">
        <f t="shared" si="54"/>
        <v>4079000</v>
      </c>
      <c r="J385" s="43">
        <f t="shared" si="55"/>
        <v>484000</v>
      </c>
      <c r="K385" s="44">
        <f>FisCap!G89</f>
        <v>0.88164145925628967</v>
      </c>
      <c r="L385" s="49">
        <f t="shared" si="56"/>
        <v>3596000</v>
      </c>
      <c r="M385" s="46">
        <f t="shared" si="57"/>
        <v>1000</v>
      </c>
      <c r="N385" s="42"/>
    </row>
    <row r="386" spans="1:14" x14ac:dyDescent="0.25">
      <c r="A386" s="1" t="s">
        <v>90</v>
      </c>
      <c r="B386" s="143">
        <v>13344198.4186</v>
      </c>
      <c r="C386" s="43">
        <f t="shared" si="51"/>
        <v>13344000</v>
      </c>
      <c r="D386" s="44">
        <f>FisCap!F90</f>
        <v>0.69675425295587567</v>
      </c>
      <c r="E386" s="49">
        <f t="shared" si="52"/>
        <v>9297000</v>
      </c>
      <c r="F386" s="1"/>
      <c r="G386" s="10">
        <f>'School coding'!L238+'SPED unit cost'!D90+'CTE transp.'!D90+'CTE test'!E90</f>
        <v>2300.7644999999902</v>
      </c>
      <c r="H386" s="10">
        <f t="shared" si="53"/>
        <v>13346499.1831</v>
      </c>
      <c r="I386" s="43">
        <f t="shared" si="54"/>
        <v>13346000</v>
      </c>
      <c r="J386" s="43">
        <f t="shared" si="55"/>
        <v>4049000</v>
      </c>
      <c r="K386" s="44">
        <f>FisCap!G90</f>
        <v>0.69675221375389551</v>
      </c>
      <c r="L386" s="49">
        <f t="shared" si="56"/>
        <v>9299000</v>
      </c>
      <c r="M386" s="46">
        <f t="shared" si="57"/>
        <v>2000</v>
      </c>
      <c r="N386" s="42"/>
    </row>
    <row r="387" spans="1:14" x14ac:dyDescent="0.25">
      <c r="A387" s="1" t="s">
        <v>33</v>
      </c>
      <c r="B387" s="143">
        <v>1564254.3174000001</v>
      </c>
      <c r="C387" s="43">
        <f t="shared" si="51"/>
        <v>1564000</v>
      </c>
      <c r="D387" s="44">
        <f>FisCap!F91</f>
        <v>0.78970587451555052</v>
      </c>
      <c r="E387" s="49">
        <f t="shared" si="52"/>
        <v>1235000</v>
      </c>
      <c r="F387" s="1"/>
      <c r="G387" s="10">
        <f>'School coding'!L239+'SPED unit cost'!D91+'CTE transp.'!D91+'CTE test'!E91</f>
        <v>276.76461374999963</v>
      </c>
      <c r="H387" s="10">
        <f t="shared" si="53"/>
        <v>1564531.08201375</v>
      </c>
      <c r="I387" s="43">
        <f t="shared" si="54"/>
        <v>1565000</v>
      </c>
      <c r="J387" s="43">
        <f t="shared" si="55"/>
        <v>330000</v>
      </c>
      <c r="K387" s="44">
        <f>FisCap!G91</f>
        <v>0.78972003643566402</v>
      </c>
      <c r="L387" s="49">
        <f t="shared" si="56"/>
        <v>1236000</v>
      </c>
      <c r="M387" s="46">
        <f t="shared" si="57"/>
        <v>1000</v>
      </c>
      <c r="N387" s="42"/>
    </row>
    <row r="388" spans="1:14" x14ac:dyDescent="0.25">
      <c r="A388" s="1" t="s">
        <v>91</v>
      </c>
      <c r="B388" s="143">
        <v>3884466.1381999999</v>
      </c>
      <c r="C388" s="43">
        <f t="shared" si="51"/>
        <v>3884000</v>
      </c>
      <c r="D388" s="44">
        <f>FisCap!F92</f>
        <v>0.78607806770929134</v>
      </c>
      <c r="E388" s="49">
        <f t="shared" si="52"/>
        <v>3053000</v>
      </c>
      <c r="F388" s="1"/>
      <c r="G388" s="10">
        <f>'School coding'!L240+'SPED unit cost'!D92+'CTE transp.'!D92+'CTE test'!E92</f>
        <v>603.31949999999779</v>
      </c>
      <c r="H388" s="10">
        <f t="shared" si="53"/>
        <v>3885069.4577000001</v>
      </c>
      <c r="I388" s="43">
        <f t="shared" si="54"/>
        <v>3885000</v>
      </c>
      <c r="J388" s="43">
        <f t="shared" si="55"/>
        <v>832000</v>
      </c>
      <c r="K388" s="44">
        <f>FisCap!G92</f>
        <v>0.78609605980345298</v>
      </c>
      <c r="L388" s="49">
        <f t="shared" si="56"/>
        <v>3054000</v>
      </c>
      <c r="M388" s="46">
        <f t="shared" si="57"/>
        <v>1000</v>
      </c>
      <c r="N388" s="42"/>
    </row>
    <row r="389" spans="1:14" x14ac:dyDescent="0.25">
      <c r="A389" s="1" t="s">
        <v>93</v>
      </c>
      <c r="B389" s="143">
        <v>5028264.4670000002</v>
      </c>
      <c r="C389" s="43">
        <f t="shared" si="51"/>
        <v>5028000</v>
      </c>
      <c r="D389" s="44">
        <f>FisCap!F93</f>
        <v>0.82409760078325722</v>
      </c>
      <c r="E389" s="49">
        <f t="shared" si="52"/>
        <v>4144000</v>
      </c>
      <c r="F389" s="1"/>
      <c r="G389" s="10">
        <f>'School coding'!L241+'SPED unit cost'!D93+'CTE transp.'!D93+'CTE test'!E93</f>
        <v>746.015625</v>
      </c>
      <c r="H389" s="10">
        <f t="shared" si="53"/>
        <v>5029010.4826250002</v>
      </c>
      <c r="I389" s="43">
        <f t="shared" si="54"/>
        <v>5029000</v>
      </c>
      <c r="J389" s="43">
        <f t="shared" si="55"/>
        <v>885000</v>
      </c>
      <c r="K389" s="44">
        <f>FisCap!G93</f>
        <v>0.82410503655416179</v>
      </c>
      <c r="L389" s="49">
        <f t="shared" si="56"/>
        <v>4144000</v>
      </c>
      <c r="M389" s="46">
        <f t="shared" si="57"/>
        <v>0</v>
      </c>
      <c r="N389" s="42"/>
    </row>
    <row r="390" spans="1:14" x14ac:dyDescent="0.25">
      <c r="A390" s="1" t="s">
        <v>13</v>
      </c>
      <c r="B390" s="143">
        <v>4450634.1386000002</v>
      </c>
      <c r="C390" s="43">
        <f t="shared" si="51"/>
        <v>4451000</v>
      </c>
      <c r="D390" s="44">
        <f>FisCap!F94</f>
        <v>0.70862744872066874</v>
      </c>
      <c r="E390" s="49">
        <f t="shared" si="52"/>
        <v>3154000</v>
      </c>
      <c r="F390" s="1"/>
      <c r="G390" s="10">
        <f>'School coding'!L242+'SPED unit cost'!D94+'CTE transp.'!D94+'CTE test'!E94</f>
        <v>801.44437499999913</v>
      </c>
      <c r="H390" s="10">
        <f t="shared" si="53"/>
        <v>4451435.5829750001</v>
      </c>
      <c r="I390" s="43">
        <f t="shared" si="54"/>
        <v>4451000</v>
      </c>
      <c r="J390" s="43">
        <f t="shared" si="55"/>
        <v>1297000</v>
      </c>
      <c r="K390" s="44">
        <f>FisCap!G94</f>
        <v>0.70861827729591798</v>
      </c>
      <c r="L390" s="49">
        <f t="shared" si="56"/>
        <v>3154000</v>
      </c>
      <c r="M390" s="46">
        <f t="shared" si="57"/>
        <v>0</v>
      </c>
      <c r="N390" s="42"/>
    </row>
    <row r="391" spans="1:14" x14ac:dyDescent="0.25">
      <c r="A391" s="1" t="s">
        <v>94</v>
      </c>
      <c r="B391" s="143">
        <v>11683548.1667</v>
      </c>
      <c r="C391" s="43">
        <f t="shared" si="51"/>
        <v>11684000</v>
      </c>
      <c r="D391" s="44">
        <f>FisCap!F95</f>
        <v>0.74215857947904607</v>
      </c>
      <c r="E391" s="49">
        <f t="shared" si="52"/>
        <v>8671000</v>
      </c>
      <c r="F391" s="1"/>
      <c r="G391" s="10">
        <f>'School coding'!L243+'SPED unit cost'!D95+'CTE transp.'!D95+'CTE test'!E95</f>
        <v>2307.5167499999952</v>
      </c>
      <c r="H391" s="10">
        <f t="shared" si="53"/>
        <v>11685855.68345</v>
      </c>
      <c r="I391" s="43">
        <f t="shared" si="54"/>
        <v>11686000</v>
      </c>
      <c r="J391" s="43">
        <f t="shared" si="55"/>
        <v>3015000</v>
      </c>
      <c r="K391" s="44">
        <f>FisCap!G95</f>
        <v>0.74216233521591279</v>
      </c>
      <c r="L391" s="49">
        <f t="shared" si="56"/>
        <v>8673000</v>
      </c>
      <c r="M391" s="46">
        <f t="shared" si="57"/>
        <v>2000</v>
      </c>
      <c r="N391" s="42"/>
    </row>
    <row r="392" spans="1:14" x14ac:dyDescent="0.25">
      <c r="A392" s="1" t="s">
        <v>21</v>
      </c>
      <c r="B392" s="143">
        <v>1314980.3324</v>
      </c>
      <c r="C392" s="43">
        <f t="shared" si="51"/>
        <v>1315000</v>
      </c>
      <c r="D392" s="44">
        <f>FisCap!F96</f>
        <v>0.88670924033728205</v>
      </c>
      <c r="E392" s="49">
        <f t="shared" si="52"/>
        <v>1166000</v>
      </c>
      <c r="F392" s="1"/>
      <c r="G392" s="10">
        <f>'School coding'!L244+'SPED unit cost'!D96+'CTE transp.'!D96+'CTE test'!E96</f>
        <v>276.52257899999921</v>
      </c>
      <c r="H392" s="10">
        <f t="shared" si="53"/>
        <v>1315256.8549790001</v>
      </c>
      <c r="I392" s="43">
        <f t="shared" si="54"/>
        <v>1315000</v>
      </c>
      <c r="J392" s="43">
        <f t="shared" si="55"/>
        <v>149000</v>
      </c>
      <c r="K392" s="44">
        <f>FisCap!G96</f>
        <v>0.88633570444630216</v>
      </c>
      <c r="L392" s="49">
        <f t="shared" si="56"/>
        <v>1166000</v>
      </c>
      <c r="M392" s="46">
        <f t="shared" si="57"/>
        <v>0</v>
      </c>
      <c r="N392" s="42"/>
    </row>
    <row r="393" spans="1:14" x14ac:dyDescent="0.25">
      <c r="A393" s="1" t="s">
        <v>85</v>
      </c>
      <c r="B393" s="143">
        <v>5011866.3836000003</v>
      </c>
      <c r="C393" s="43">
        <f t="shared" si="51"/>
        <v>5012000</v>
      </c>
      <c r="D393" s="44">
        <f>FisCap!F97</f>
        <v>0.77979320813629038</v>
      </c>
      <c r="E393" s="49">
        <f t="shared" si="52"/>
        <v>3908000</v>
      </c>
      <c r="F393" s="1"/>
      <c r="G393" s="10">
        <f>'School coding'!L245+'SPED unit cost'!D97+'CTE transp.'!D97+'CTE test'!E97</f>
        <v>988.55887499999517</v>
      </c>
      <c r="H393" s="10">
        <f t="shared" si="53"/>
        <v>5012854.9424750004</v>
      </c>
      <c r="I393" s="43">
        <f t="shared" si="54"/>
        <v>5013000</v>
      </c>
      <c r="J393" s="43">
        <f t="shared" si="55"/>
        <v>1105000</v>
      </c>
      <c r="K393" s="44">
        <f>FisCap!G97</f>
        <v>0.7798497438295704</v>
      </c>
      <c r="L393" s="49">
        <f t="shared" si="56"/>
        <v>3909000</v>
      </c>
      <c r="M393" s="46">
        <f t="shared" si="57"/>
        <v>1000</v>
      </c>
      <c r="N393" s="42"/>
    </row>
    <row r="394" spans="1:14" x14ac:dyDescent="0.25">
      <c r="A394" s="1" t="s">
        <v>88</v>
      </c>
      <c r="B394" s="143">
        <v>4083694.7530999999</v>
      </c>
      <c r="C394" s="43">
        <f t="shared" si="51"/>
        <v>4084000</v>
      </c>
      <c r="D394" s="44">
        <f>FisCap!F98</f>
        <v>0.86698161750184066</v>
      </c>
      <c r="E394" s="49">
        <f t="shared" si="52"/>
        <v>3541000</v>
      </c>
      <c r="F394" s="1"/>
      <c r="G394" s="10">
        <f>'School coding'!L246+'SPED unit cost'!D98+'CTE transp.'!D98+'CTE test'!E98</f>
        <v>651.75299999999697</v>
      </c>
      <c r="H394" s="10">
        <f t="shared" si="53"/>
        <v>4084346.5060999999</v>
      </c>
      <c r="I394" s="43">
        <f t="shared" si="54"/>
        <v>4084000</v>
      </c>
      <c r="J394" s="43">
        <f t="shared" si="55"/>
        <v>543000</v>
      </c>
      <c r="K394" s="44">
        <f>FisCap!G98</f>
        <v>0.86696078606634763</v>
      </c>
      <c r="L394" s="49">
        <f t="shared" si="56"/>
        <v>3541000</v>
      </c>
      <c r="M394" s="46">
        <f t="shared" si="57"/>
        <v>0</v>
      </c>
      <c r="N394" s="42"/>
    </row>
    <row r="395" spans="1:14" x14ac:dyDescent="0.25">
      <c r="A395" s="1" t="s">
        <v>95</v>
      </c>
      <c r="B395" s="143">
        <v>1708846.8844999999</v>
      </c>
      <c r="C395" s="43">
        <f t="shared" si="51"/>
        <v>1709000</v>
      </c>
      <c r="D395" s="44">
        <f>FisCap!F99</f>
        <v>0.87456687851228887</v>
      </c>
      <c r="E395" s="49">
        <f t="shared" si="52"/>
        <v>1495000</v>
      </c>
      <c r="F395" s="1"/>
      <c r="G395" s="10">
        <f>'School coding'!L247+'SPED unit cost'!D99+'CTE transp.'!D99+'CTE test'!E99</f>
        <v>348.99074999999903</v>
      </c>
      <c r="H395" s="10">
        <f t="shared" si="53"/>
        <v>1709195.87525</v>
      </c>
      <c r="I395" s="43">
        <f t="shared" si="54"/>
        <v>1709000</v>
      </c>
      <c r="J395" s="43">
        <f t="shared" si="55"/>
        <v>214000</v>
      </c>
      <c r="K395" s="44">
        <f>FisCap!G99</f>
        <v>0.87454723497182552</v>
      </c>
      <c r="L395" s="49">
        <f t="shared" si="56"/>
        <v>1495000</v>
      </c>
      <c r="M395" s="46">
        <f t="shared" si="57"/>
        <v>0</v>
      </c>
      <c r="N395" s="42"/>
    </row>
    <row r="396" spans="1:14" x14ac:dyDescent="0.25">
      <c r="A396" s="1" t="s">
        <v>49</v>
      </c>
      <c r="B396" s="143">
        <v>2064303.4442</v>
      </c>
      <c r="C396" s="43">
        <f t="shared" si="51"/>
        <v>2064000</v>
      </c>
      <c r="D396" s="44">
        <f>FisCap!F100</f>
        <v>0.86807065744816536</v>
      </c>
      <c r="E396" s="49">
        <f t="shared" si="52"/>
        <v>1792000</v>
      </c>
      <c r="F396" s="1"/>
      <c r="G396" s="10">
        <f>'School coding'!L248+'SPED unit cost'!D100+'CTE transp.'!D100+'CTE test'!E100</f>
        <v>439.65674999999828</v>
      </c>
      <c r="H396" s="10">
        <f t="shared" si="53"/>
        <v>2064743.1009500001</v>
      </c>
      <c r="I396" s="43">
        <f t="shared" si="54"/>
        <v>2065000</v>
      </c>
      <c r="J396" s="43">
        <f t="shared" si="55"/>
        <v>273000</v>
      </c>
      <c r="K396" s="44">
        <f>FisCap!G100</f>
        <v>0.86811013785853008</v>
      </c>
      <c r="L396" s="49">
        <f t="shared" si="56"/>
        <v>1793000</v>
      </c>
      <c r="M396" s="46">
        <f t="shared" si="57"/>
        <v>1000</v>
      </c>
      <c r="N396" s="42"/>
    </row>
    <row r="397" spans="1:14" x14ac:dyDescent="0.25">
      <c r="A397" s="1" t="s">
        <v>124</v>
      </c>
      <c r="B397" s="143">
        <v>2688271.1348000001</v>
      </c>
      <c r="C397" s="43">
        <f t="shared" si="51"/>
        <v>2688000</v>
      </c>
      <c r="D397" s="44">
        <f>FisCap!F101</f>
        <v>0.79928980204790467</v>
      </c>
      <c r="E397" s="49">
        <f t="shared" si="52"/>
        <v>2148000</v>
      </c>
      <c r="F397" s="1"/>
      <c r="G397" s="10">
        <f>'School coding'!L249+'SPED unit cost'!D101+'CTE transp.'!D101+'CTE test'!E101</f>
        <v>546.39787499999875</v>
      </c>
      <c r="H397" s="10">
        <f t="shared" si="53"/>
        <v>2688817.5326749999</v>
      </c>
      <c r="I397" s="43">
        <f t="shared" si="54"/>
        <v>2689000</v>
      </c>
      <c r="J397" s="43">
        <f t="shared" si="55"/>
        <v>541000</v>
      </c>
      <c r="K397" s="44">
        <f>FisCap!G101</f>
        <v>0.79928823253438497</v>
      </c>
      <c r="L397" s="49">
        <f t="shared" si="56"/>
        <v>2149000</v>
      </c>
      <c r="M397" s="46">
        <f t="shared" si="57"/>
        <v>1000</v>
      </c>
      <c r="N397" s="42"/>
    </row>
    <row r="398" spans="1:14" x14ac:dyDescent="0.25">
      <c r="A398" s="1" t="s">
        <v>96</v>
      </c>
      <c r="B398" s="143">
        <v>5095831.5659999996</v>
      </c>
      <c r="C398" s="43">
        <f t="shared" si="51"/>
        <v>5096000</v>
      </c>
      <c r="D398" s="44">
        <f>FisCap!F102</f>
        <v>0.81330771068778196</v>
      </c>
      <c r="E398" s="49">
        <f t="shared" si="52"/>
        <v>4145000</v>
      </c>
      <c r="F398" s="1"/>
      <c r="G398" s="10">
        <f>'School coding'!L250+'SPED unit cost'!D102+'CTE transp.'!D102+'CTE test'!E102</f>
        <v>1007.7558749999953</v>
      </c>
      <c r="H398" s="10">
        <f t="shared" si="53"/>
        <v>5096839.3218749994</v>
      </c>
      <c r="I398" s="43">
        <f t="shared" si="54"/>
        <v>5097000</v>
      </c>
      <c r="J398" s="43">
        <f t="shared" si="55"/>
        <v>952000</v>
      </c>
      <c r="K398" s="44">
        <f>FisCap!G102</f>
        <v>0.81330614016021119</v>
      </c>
      <c r="L398" s="49">
        <f t="shared" si="56"/>
        <v>4145000</v>
      </c>
      <c r="M398" s="46">
        <f t="shared" si="57"/>
        <v>0</v>
      </c>
      <c r="N398" s="42"/>
    </row>
    <row r="399" spans="1:14" x14ac:dyDescent="0.25">
      <c r="A399" s="1" t="s">
        <v>98</v>
      </c>
      <c r="B399" s="143">
        <v>33366733.833000001</v>
      </c>
      <c r="C399" s="43">
        <f t="shared" si="51"/>
        <v>33367000</v>
      </c>
      <c r="D399" s="44">
        <f>FisCap!F103</f>
        <v>0.81749875981661047</v>
      </c>
      <c r="E399" s="49">
        <f t="shared" si="52"/>
        <v>27277000</v>
      </c>
      <c r="F399" s="1"/>
      <c r="G399" s="10">
        <f>'School coding'!L251+'SPED unit cost'!D103+'CTE transp.'!D103+'CTE test'!E103</f>
        <v>5666.703749999986</v>
      </c>
      <c r="H399" s="10">
        <f t="shared" si="53"/>
        <v>33372400.53675</v>
      </c>
      <c r="I399" s="43">
        <f t="shared" si="54"/>
        <v>33372000</v>
      </c>
      <c r="J399" s="43">
        <f t="shared" si="55"/>
        <v>6095000</v>
      </c>
      <c r="K399" s="44">
        <f>FisCap!G103</f>
        <v>0.81749752683382426</v>
      </c>
      <c r="L399" s="49">
        <f t="shared" si="56"/>
        <v>27282000</v>
      </c>
      <c r="M399" s="46">
        <f t="shared" si="57"/>
        <v>5000</v>
      </c>
      <c r="N399" s="42"/>
    </row>
    <row r="400" spans="1:14" x14ac:dyDescent="0.25">
      <c r="A400" s="1" t="s">
        <v>99</v>
      </c>
      <c r="B400" s="143">
        <v>836823.59550000005</v>
      </c>
      <c r="C400" s="43">
        <f t="shared" si="51"/>
        <v>837000</v>
      </c>
      <c r="D400" s="44">
        <f>FisCap!F104</f>
        <v>0.72588437597153965</v>
      </c>
      <c r="E400" s="49">
        <f t="shared" si="52"/>
        <v>608000</v>
      </c>
      <c r="F400" s="1"/>
      <c r="G400" s="10">
        <f>'School coding'!L252+'SPED unit cost'!D104+'CTE transp.'!D104+'CTE test'!E104</f>
        <v>162.2644987499998</v>
      </c>
      <c r="H400" s="10">
        <f t="shared" si="53"/>
        <v>836985.85999875003</v>
      </c>
      <c r="I400" s="43">
        <f t="shared" si="54"/>
        <v>837000</v>
      </c>
      <c r="J400" s="43">
        <f t="shared" si="55"/>
        <v>229000</v>
      </c>
      <c r="K400" s="44">
        <f>FisCap!G104</f>
        <v>0.72584144790526539</v>
      </c>
      <c r="L400" s="49">
        <f t="shared" si="56"/>
        <v>608000</v>
      </c>
      <c r="M400" s="46">
        <f t="shared" si="57"/>
        <v>0</v>
      </c>
      <c r="N400" s="42"/>
    </row>
    <row r="401" spans="1:14" x14ac:dyDescent="0.25">
      <c r="A401" s="1" t="s">
        <v>100</v>
      </c>
      <c r="B401" s="143">
        <v>3111091.5655</v>
      </c>
      <c r="C401" s="43">
        <f t="shared" si="51"/>
        <v>3111000</v>
      </c>
      <c r="D401" s="44">
        <f>FisCap!F105</f>
        <v>0.91644982991596369</v>
      </c>
      <c r="E401" s="49">
        <f t="shared" si="52"/>
        <v>2851000</v>
      </c>
      <c r="F401" s="1"/>
      <c r="G401" s="10">
        <f>'School coding'!L253+'SPED unit cost'!D105+'CTE transp.'!D105+'CTE test'!E105</f>
        <v>521.8289999999979</v>
      </c>
      <c r="H401" s="10">
        <f t="shared" si="53"/>
        <v>3111613.3944999999</v>
      </c>
      <c r="I401" s="43">
        <f t="shared" si="54"/>
        <v>3112000</v>
      </c>
      <c r="J401" s="43">
        <f t="shared" si="55"/>
        <v>261000</v>
      </c>
      <c r="K401" s="44">
        <f>FisCap!G105</f>
        <v>0.91646359742951744</v>
      </c>
      <c r="L401" s="49">
        <f t="shared" si="56"/>
        <v>2852000</v>
      </c>
      <c r="M401" s="46">
        <f t="shared" si="57"/>
        <v>1000</v>
      </c>
      <c r="N401" s="42"/>
    </row>
    <row r="402" spans="1:14" x14ac:dyDescent="0.25">
      <c r="A402" s="1" t="s">
        <v>113</v>
      </c>
      <c r="B402" s="143">
        <v>9538925.0042000003</v>
      </c>
      <c r="C402" s="43">
        <f t="shared" si="51"/>
        <v>9539000</v>
      </c>
      <c r="D402" s="44">
        <f>FisCap!F106</f>
        <v>0.76044008576823974</v>
      </c>
      <c r="E402" s="49">
        <f t="shared" si="52"/>
        <v>7254000</v>
      </c>
      <c r="F402" s="1"/>
      <c r="G402" s="10">
        <f>'School coding'!L254+'SPED unit cost'!D106+'CTE transp.'!D106+'CTE test'!E106</f>
        <v>1631.5829999999987</v>
      </c>
      <c r="H402" s="10">
        <f t="shared" si="53"/>
        <v>9540556.5872000009</v>
      </c>
      <c r="I402" s="43">
        <f t="shared" si="54"/>
        <v>9541000</v>
      </c>
      <c r="J402" s="43">
        <f t="shared" si="55"/>
        <v>2287000</v>
      </c>
      <c r="K402" s="44">
        <f>FisCap!G106</f>
        <v>0.76043796037599642</v>
      </c>
      <c r="L402" s="49">
        <f t="shared" si="56"/>
        <v>7255000</v>
      </c>
      <c r="M402" s="46">
        <f t="shared" si="57"/>
        <v>1000</v>
      </c>
      <c r="N402" s="42"/>
    </row>
    <row r="403" spans="1:14" x14ac:dyDescent="0.25">
      <c r="A403" s="1" t="s">
        <v>31</v>
      </c>
      <c r="B403" s="143">
        <v>798585.74679999996</v>
      </c>
      <c r="C403" s="43">
        <f t="shared" si="51"/>
        <v>799000</v>
      </c>
      <c r="D403" s="44">
        <f>FisCap!F107</f>
        <v>0.861553572864039</v>
      </c>
      <c r="E403" s="49">
        <f t="shared" si="52"/>
        <v>688000</v>
      </c>
      <c r="F403" s="1"/>
      <c r="G403" s="10">
        <f>'School coding'!L255+'SPED unit cost'!D107+'CTE transp.'!D107+'CTE test'!E107</f>
        <v>132.9097499999998</v>
      </c>
      <c r="H403" s="10">
        <f t="shared" si="53"/>
        <v>798718.65654999996</v>
      </c>
      <c r="I403" s="43">
        <f t="shared" si="54"/>
        <v>799000</v>
      </c>
      <c r="J403" s="43">
        <f t="shared" si="55"/>
        <v>111000</v>
      </c>
      <c r="K403" s="44">
        <f>FisCap!G107</f>
        <v>0.86155487743968384</v>
      </c>
      <c r="L403" s="49">
        <f t="shared" si="56"/>
        <v>688000</v>
      </c>
      <c r="M403" s="46">
        <f t="shared" si="57"/>
        <v>0</v>
      </c>
      <c r="N403" s="42"/>
    </row>
    <row r="404" spans="1:14" x14ac:dyDescent="0.25">
      <c r="A404" s="1" t="s">
        <v>7</v>
      </c>
      <c r="B404" s="143">
        <v>4171167.6608000002</v>
      </c>
      <c r="C404" s="43">
        <f t="shared" si="51"/>
        <v>4171000</v>
      </c>
      <c r="D404" s="44">
        <f>FisCap!F108</f>
        <v>0.78435845306349639</v>
      </c>
      <c r="E404" s="49">
        <f t="shared" si="52"/>
        <v>3272000</v>
      </c>
      <c r="F404" s="1"/>
      <c r="G404" s="10">
        <f>'School coding'!L256+'SPED unit cost'!D108+'CTE transp.'!D108+'CTE test'!E108</f>
        <v>860.91187499999796</v>
      </c>
      <c r="H404" s="10">
        <f t="shared" si="53"/>
        <v>4172028.5726750004</v>
      </c>
      <c r="I404" s="43">
        <f t="shared" si="54"/>
        <v>4172000</v>
      </c>
      <c r="J404" s="43">
        <f t="shared" si="55"/>
        <v>900000</v>
      </c>
      <c r="K404" s="44">
        <f>FisCap!G108</f>
        <v>0.78438054233350263</v>
      </c>
      <c r="L404" s="49">
        <f t="shared" si="56"/>
        <v>3272000</v>
      </c>
      <c r="M404" s="46">
        <f t="shared" si="57"/>
        <v>0</v>
      </c>
      <c r="N404" s="42"/>
    </row>
    <row r="405" spans="1:14" x14ac:dyDescent="0.25">
      <c r="A405" s="1" t="s">
        <v>101</v>
      </c>
      <c r="B405" s="143">
        <v>3159477.0003999998</v>
      </c>
      <c r="C405" s="43">
        <f t="shared" si="51"/>
        <v>3159000</v>
      </c>
      <c r="D405" s="44">
        <f>FisCap!F109</f>
        <v>0.81192751007217911</v>
      </c>
      <c r="E405" s="49">
        <f t="shared" si="52"/>
        <v>2565000</v>
      </c>
      <c r="F405" s="1"/>
      <c r="G405" s="10">
        <f>'School coding'!L257+'SPED unit cost'!D109+'CTE transp.'!D109+'CTE test'!E109</f>
        <v>559.61437500000102</v>
      </c>
      <c r="H405" s="10">
        <f t="shared" si="53"/>
        <v>3160036.6147749997</v>
      </c>
      <c r="I405" s="43">
        <f t="shared" si="54"/>
        <v>3160000</v>
      </c>
      <c r="J405" s="43">
        <f t="shared" si="55"/>
        <v>595000</v>
      </c>
      <c r="K405" s="44">
        <f>FisCap!G109</f>
        <v>0.81197494299090844</v>
      </c>
      <c r="L405" s="49">
        <f t="shared" si="56"/>
        <v>2566000</v>
      </c>
      <c r="M405" s="46">
        <f t="shared" si="57"/>
        <v>1000</v>
      </c>
      <c r="N405" s="42"/>
    </row>
    <row r="406" spans="1:14" x14ac:dyDescent="0.25">
      <c r="A406" s="1" t="s">
        <v>115</v>
      </c>
      <c r="B406" s="143">
        <v>1197432.05</v>
      </c>
      <c r="C406" s="43">
        <f t="shared" si="51"/>
        <v>1197000</v>
      </c>
      <c r="D406" s="44">
        <f>FisCap!F110</f>
        <v>0.89701546217434558</v>
      </c>
      <c r="E406" s="49">
        <f t="shared" si="52"/>
        <v>1074000</v>
      </c>
      <c r="F406" s="1"/>
      <c r="G406" s="10">
        <f>'School coding'!L258+'SPED unit cost'!D110+'CTE transp.'!D110+'CTE test'!E110</f>
        <v>201.62474999999995</v>
      </c>
      <c r="H406" s="10">
        <f t="shared" si="53"/>
        <v>1197633.67475</v>
      </c>
      <c r="I406" s="43">
        <f t="shared" si="54"/>
        <v>1198000</v>
      </c>
      <c r="J406" s="43">
        <f t="shared" si="55"/>
        <v>124000</v>
      </c>
      <c r="K406" s="44">
        <f>FisCap!G110</f>
        <v>0.89702292034806463</v>
      </c>
      <c r="L406" s="49">
        <f t="shared" si="56"/>
        <v>1075000</v>
      </c>
      <c r="M406" s="46">
        <f t="shared" si="57"/>
        <v>1000</v>
      </c>
      <c r="N406" s="42"/>
    </row>
    <row r="407" spans="1:14" x14ac:dyDescent="0.25">
      <c r="A407" s="1" t="s">
        <v>103</v>
      </c>
      <c r="B407" s="143">
        <v>2697105.2274000002</v>
      </c>
      <c r="C407" s="43">
        <f t="shared" si="51"/>
        <v>2697000</v>
      </c>
      <c r="D407" s="44">
        <f>FisCap!F111</f>
        <v>0.8507558141229381</v>
      </c>
      <c r="E407" s="49">
        <f t="shared" si="52"/>
        <v>2294000</v>
      </c>
      <c r="F407" s="1"/>
      <c r="G407" s="10">
        <f>'School coding'!L259+'SPED unit cost'!D111+'CTE transp.'!D111+'CTE test'!E111</f>
        <v>494.38574999999764</v>
      </c>
      <c r="H407" s="10">
        <f t="shared" si="53"/>
        <v>2697599.6131500001</v>
      </c>
      <c r="I407" s="43">
        <f t="shared" si="54"/>
        <v>2698000</v>
      </c>
      <c r="J407" s="43">
        <f t="shared" si="55"/>
        <v>404000</v>
      </c>
      <c r="K407" s="44">
        <f>FisCap!G111</f>
        <v>0.85078776689687308</v>
      </c>
      <c r="L407" s="49">
        <f t="shared" si="56"/>
        <v>2295000</v>
      </c>
      <c r="M407" s="46">
        <f t="shared" si="57"/>
        <v>1000</v>
      </c>
      <c r="N407" s="42"/>
    </row>
    <row r="408" spans="1:14" x14ac:dyDescent="0.25">
      <c r="A408" s="1" t="s">
        <v>69</v>
      </c>
      <c r="B408" s="143">
        <v>1965021.3030000001</v>
      </c>
      <c r="C408" s="43">
        <f t="shared" si="51"/>
        <v>1965000</v>
      </c>
      <c r="D408" s="44">
        <f>FisCap!F112</f>
        <v>0.81825416283796071</v>
      </c>
      <c r="E408" s="49">
        <f t="shared" si="52"/>
        <v>1608000</v>
      </c>
      <c r="F408" s="1"/>
      <c r="G408" s="10">
        <f>'School coding'!L260+'SPED unit cost'!D112+'CTE transp.'!D112+'CTE test'!E112</f>
        <v>387.59737499999937</v>
      </c>
      <c r="H408" s="10">
        <f t="shared" si="53"/>
        <v>1965408.900375</v>
      </c>
      <c r="I408" s="43">
        <f t="shared" si="54"/>
        <v>1965000</v>
      </c>
      <c r="J408" s="43">
        <f t="shared" si="55"/>
        <v>357000</v>
      </c>
      <c r="K408" s="44">
        <f>FisCap!G112</f>
        <v>0.81822570040583775</v>
      </c>
      <c r="L408" s="49">
        <f t="shared" si="56"/>
        <v>1608000</v>
      </c>
      <c r="M408" s="46">
        <f t="shared" si="57"/>
        <v>0</v>
      </c>
      <c r="N408" s="42"/>
    </row>
    <row r="409" spans="1:14" x14ac:dyDescent="0.25">
      <c r="A409" s="1" t="s">
        <v>104</v>
      </c>
      <c r="B409" s="143">
        <v>1059855.9708</v>
      </c>
      <c r="C409" s="43">
        <f t="shared" si="51"/>
        <v>1060000</v>
      </c>
      <c r="D409" s="44">
        <f>FisCap!F113</f>
        <v>0.82645097561093872</v>
      </c>
      <c r="E409" s="49">
        <f t="shared" si="52"/>
        <v>876000</v>
      </c>
      <c r="F409" s="1"/>
      <c r="G409" s="10">
        <f>'School coding'!L261+'SPED unit cost'!D113+'CTE transp.'!D113+'CTE test'!E113</f>
        <v>252.61425000000054</v>
      </c>
      <c r="H409" s="10">
        <f t="shared" si="53"/>
        <v>1060108.5850500001</v>
      </c>
      <c r="I409" s="43">
        <f t="shared" si="54"/>
        <v>1060000</v>
      </c>
      <c r="J409" s="43">
        <f t="shared" si="55"/>
        <v>184000</v>
      </c>
      <c r="K409" s="44">
        <f>FisCap!G113</f>
        <v>0.82642379684633083</v>
      </c>
      <c r="L409" s="49">
        <f t="shared" si="56"/>
        <v>876000</v>
      </c>
      <c r="M409" s="46">
        <f t="shared" si="57"/>
        <v>0</v>
      </c>
      <c r="N409" s="42"/>
    </row>
    <row r="410" spans="1:14" x14ac:dyDescent="0.25">
      <c r="A410" s="1" t="s">
        <v>105</v>
      </c>
      <c r="B410" s="143">
        <v>626416.03579999995</v>
      </c>
      <c r="C410" s="43">
        <f t="shared" si="51"/>
        <v>626000</v>
      </c>
      <c r="D410" s="44">
        <f>FisCap!F114</f>
        <v>0.79846681670677855</v>
      </c>
      <c r="E410" s="49">
        <f t="shared" si="52"/>
        <v>500000</v>
      </c>
      <c r="F410" s="1"/>
      <c r="G410" s="10">
        <f>'School coding'!L262+'SPED unit cost'!D114+'CTE transp.'!D114+'CTE test'!E114</f>
        <v>101.23537499999929</v>
      </c>
      <c r="H410" s="10">
        <f t="shared" si="53"/>
        <v>626517.271175</v>
      </c>
      <c r="I410" s="43">
        <f t="shared" si="54"/>
        <v>627000</v>
      </c>
      <c r="J410" s="43">
        <f t="shared" si="55"/>
        <v>127000</v>
      </c>
      <c r="K410" s="44">
        <f>FisCap!G114</f>
        <v>0.79875673033534222</v>
      </c>
      <c r="L410" s="49">
        <f t="shared" si="56"/>
        <v>501000</v>
      </c>
      <c r="M410" s="46">
        <f t="shared" si="57"/>
        <v>1000</v>
      </c>
      <c r="N410" s="42"/>
    </row>
    <row r="411" spans="1:14" x14ac:dyDescent="0.25">
      <c r="A411" s="1" t="s">
        <v>106</v>
      </c>
      <c r="B411" s="143">
        <v>2182314.0666999999</v>
      </c>
      <c r="C411" s="43">
        <f t="shared" si="51"/>
        <v>2182000</v>
      </c>
      <c r="D411" s="44">
        <f>FisCap!F115</f>
        <v>0.85827509249412959</v>
      </c>
      <c r="E411" s="49">
        <f t="shared" si="52"/>
        <v>1873000</v>
      </c>
      <c r="F411" s="1"/>
      <c r="G411" s="10">
        <f>'School coding'!L263+'SPED unit cost'!D115+'CTE transp.'!D115+'CTE test'!E115</f>
        <v>423.62437499999942</v>
      </c>
      <c r="H411" s="10">
        <f t="shared" si="53"/>
        <v>2182737.691075</v>
      </c>
      <c r="I411" s="43">
        <f t="shared" si="54"/>
        <v>2183000</v>
      </c>
      <c r="J411" s="43">
        <f t="shared" si="55"/>
        <v>310000</v>
      </c>
      <c r="K411" s="44">
        <f>FisCap!G115</f>
        <v>0.8583178298175983</v>
      </c>
      <c r="L411" s="49">
        <f t="shared" si="56"/>
        <v>1874000</v>
      </c>
      <c r="M411" s="46">
        <f t="shared" si="57"/>
        <v>1000</v>
      </c>
      <c r="N411" s="42"/>
    </row>
    <row r="412" spans="1:14" x14ac:dyDescent="0.25">
      <c r="A412" s="1" t="s">
        <v>107</v>
      </c>
      <c r="B412" s="143">
        <v>11141128.3016</v>
      </c>
      <c r="C412" s="43">
        <f t="shared" si="51"/>
        <v>11141000</v>
      </c>
      <c r="D412" s="44">
        <f>FisCap!F116</f>
        <v>0.74506430142533786</v>
      </c>
      <c r="E412" s="49">
        <f t="shared" si="52"/>
        <v>8301000</v>
      </c>
      <c r="F412" s="1"/>
      <c r="G412" s="10">
        <f>'School coding'!L264+'SPED unit cost'!D116+'CTE transp.'!D116+'CTE test'!E116</f>
        <v>2224.2239999999874</v>
      </c>
      <c r="H412" s="10">
        <f t="shared" si="53"/>
        <v>11143352.525599999</v>
      </c>
      <c r="I412" s="43">
        <f t="shared" si="54"/>
        <v>11143000</v>
      </c>
      <c r="J412" s="43">
        <f t="shared" si="55"/>
        <v>2842000</v>
      </c>
      <c r="K412" s="44">
        <f>FisCap!G116</f>
        <v>0.7450701413131926</v>
      </c>
      <c r="L412" s="49">
        <f t="shared" si="56"/>
        <v>8302000</v>
      </c>
      <c r="M412" s="46">
        <f t="shared" si="57"/>
        <v>1000</v>
      </c>
      <c r="N412" s="42"/>
    </row>
    <row r="413" spans="1:14" x14ac:dyDescent="0.25">
      <c r="A413" s="1" t="s">
        <v>108</v>
      </c>
      <c r="B413" s="143">
        <v>4507155.9408999998</v>
      </c>
      <c r="C413" s="43">
        <f t="shared" si="51"/>
        <v>4507000</v>
      </c>
      <c r="D413" s="44">
        <f>FisCap!F117</f>
        <v>0.85115884803753161</v>
      </c>
      <c r="E413" s="49">
        <f t="shared" si="52"/>
        <v>3836000</v>
      </c>
      <c r="F413" s="1"/>
      <c r="G413" s="10">
        <f>'School coding'!L265+'SPED unit cost'!D117+'CTE transp.'!D117+'CTE test'!E117</f>
        <v>618.18637500000114</v>
      </c>
      <c r="H413" s="10">
        <f t="shared" si="53"/>
        <v>4507774.1272749994</v>
      </c>
      <c r="I413" s="43">
        <f t="shared" si="54"/>
        <v>4508000</v>
      </c>
      <c r="J413" s="43">
        <f t="shared" si="55"/>
        <v>672000</v>
      </c>
      <c r="K413" s="44">
        <f>FisCap!G117</f>
        <v>0.85116234177422889</v>
      </c>
      <c r="L413" s="49">
        <f t="shared" si="56"/>
        <v>3837000</v>
      </c>
      <c r="M413" s="46">
        <f t="shared" si="57"/>
        <v>1000</v>
      </c>
      <c r="N413" s="42"/>
    </row>
    <row r="414" spans="1:14" x14ac:dyDescent="0.25">
      <c r="A414" s="1" t="s">
        <v>92</v>
      </c>
      <c r="B414" s="143">
        <v>270074.55670000002</v>
      </c>
      <c r="C414" s="43">
        <f t="shared" si="51"/>
        <v>270000</v>
      </c>
      <c r="D414" s="44">
        <f>FisCap!F118</f>
        <v>0.78607806770929134</v>
      </c>
      <c r="E414" s="49">
        <f t="shared" si="52"/>
        <v>212000</v>
      </c>
      <c r="F414" s="1"/>
      <c r="G414" s="10">
        <f>'School coding'!L266+'SPED unit cost'!D118+'CTE transp.'!D118+'CTE test'!E118</f>
        <v>29.023874999999862</v>
      </c>
      <c r="H414" s="10">
        <f t="shared" si="53"/>
        <v>270103.58057500003</v>
      </c>
      <c r="I414" s="43">
        <f t="shared" si="54"/>
        <v>270000</v>
      </c>
      <c r="J414" s="43">
        <f t="shared" si="55"/>
        <v>58000</v>
      </c>
      <c r="K414" s="44">
        <f>FisCap!G118</f>
        <v>0.78609605980345298</v>
      </c>
      <c r="L414" s="49">
        <f t="shared" si="56"/>
        <v>212000</v>
      </c>
      <c r="M414" s="46">
        <f t="shared" si="57"/>
        <v>0</v>
      </c>
      <c r="N414" s="42"/>
    </row>
    <row r="415" spans="1:14" x14ac:dyDescent="0.25">
      <c r="A415" s="1" t="s">
        <v>110</v>
      </c>
      <c r="B415" s="143">
        <v>6460372.0207000002</v>
      </c>
      <c r="C415" s="43">
        <f t="shared" si="51"/>
        <v>6460000</v>
      </c>
      <c r="D415" s="44">
        <f>FisCap!F119</f>
        <v>0.75140490422013262</v>
      </c>
      <c r="E415" s="49">
        <f t="shared" si="52"/>
        <v>4854000</v>
      </c>
      <c r="F415" s="1"/>
      <c r="G415" s="10">
        <f>'School coding'!L267+'SPED unit cost'!D119+'CTE transp.'!D119+'CTE test'!E119</f>
        <v>1438.0222499999945</v>
      </c>
      <c r="H415" s="10">
        <f t="shared" si="53"/>
        <v>6461810.0429500006</v>
      </c>
      <c r="I415" s="43">
        <f t="shared" si="54"/>
        <v>6462000</v>
      </c>
      <c r="J415" s="43">
        <f t="shared" si="55"/>
        <v>1608000</v>
      </c>
      <c r="K415" s="44">
        <f>FisCap!G119</f>
        <v>0.75144292546843205</v>
      </c>
      <c r="L415" s="49">
        <f t="shared" si="56"/>
        <v>4856000</v>
      </c>
      <c r="M415" s="46">
        <f t="shared" si="57"/>
        <v>2000</v>
      </c>
      <c r="N415" s="42"/>
    </row>
    <row r="416" spans="1:14" x14ac:dyDescent="0.25">
      <c r="A416" s="1" t="s">
        <v>111</v>
      </c>
      <c r="B416" s="143">
        <v>10942962.2533</v>
      </c>
      <c r="C416" s="43">
        <f t="shared" si="51"/>
        <v>10943000</v>
      </c>
      <c r="D416" s="44">
        <f>FisCap!F120</f>
        <v>0.81506025770143675</v>
      </c>
      <c r="E416" s="49">
        <f t="shared" si="52"/>
        <v>8919000</v>
      </c>
      <c r="F416" s="1"/>
      <c r="G416" s="10">
        <f>'School coding'!L268+'SPED unit cost'!D120+'CTE transp.'!D120+'CTE test'!E120</f>
        <v>2114.4723749999976</v>
      </c>
      <c r="H416" s="10">
        <f t="shared" si="53"/>
        <v>10945076.725675</v>
      </c>
      <c r="I416" s="43">
        <f t="shared" si="54"/>
        <v>10945000</v>
      </c>
      <c r="J416" s="43">
        <f t="shared" si="55"/>
        <v>2026000</v>
      </c>
      <c r="K416" s="44">
        <f>FisCap!G120</f>
        <v>0.81506509475757882</v>
      </c>
      <c r="L416" s="49">
        <f t="shared" si="56"/>
        <v>8921000</v>
      </c>
      <c r="M416" s="46">
        <f t="shared" si="57"/>
        <v>2000</v>
      </c>
      <c r="N416" s="42"/>
    </row>
    <row r="417" spans="1:14" x14ac:dyDescent="0.25">
      <c r="A417" s="1" t="s">
        <v>64</v>
      </c>
      <c r="B417" s="143">
        <v>759392.16529999999</v>
      </c>
      <c r="C417" s="43">
        <f t="shared" si="51"/>
        <v>759000</v>
      </c>
      <c r="D417" s="44">
        <f>FisCap!F121</f>
        <v>0.84274149339626181</v>
      </c>
      <c r="E417" s="49">
        <f t="shared" si="52"/>
        <v>640000</v>
      </c>
      <c r="F417" s="1"/>
      <c r="G417" s="10">
        <f>'School coding'!L269+'SPED unit cost'!D121+'CTE transp.'!D121+'CTE test'!E121</f>
        <v>103.07699999999977</v>
      </c>
      <c r="H417" s="10">
        <f t="shared" si="53"/>
        <v>759495.24230000004</v>
      </c>
      <c r="I417" s="43">
        <f t="shared" si="54"/>
        <v>759000</v>
      </c>
      <c r="J417" s="43">
        <f t="shared" si="55"/>
        <v>119000</v>
      </c>
      <c r="K417" s="44">
        <f>FisCap!G121</f>
        <v>0.84273789297639823</v>
      </c>
      <c r="L417" s="49">
        <f t="shared" si="56"/>
        <v>640000</v>
      </c>
      <c r="M417" s="46">
        <f t="shared" si="57"/>
        <v>0</v>
      </c>
      <c r="N417" s="42"/>
    </row>
    <row r="418" spans="1:14" x14ac:dyDescent="0.25">
      <c r="A418" s="1" t="s">
        <v>112</v>
      </c>
      <c r="B418" s="143">
        <v>37843666.231799997</v>
      </c>
      <c r="C418" s="43">
        <f t="shared" si="51"/>
        <v>37844000</v>
      </c>
      <c r="D418" s="44">
        <f>FisCap!F122</f>
        <v>0.76044008576823974</v>
      </c>
      <c r="E418" s="49">
        <f t="shared" si="52"/>
        <v>28778000</v>
      </c>
      <c r="F418" s="1"/>
      <c r="G418" s="10">
        <f>'School coding'!L270+'SPED unit cost'!D122+'CTE transp.'!D122+'CTE test'!E122</f>
        <v>5664.5763749999751</v>
      </c>
      <c r="H418" s="10">
        <f t="shared" si="53"/>
        <v>37849330.808174998</v>
      </c>
      <c r="I418" s="43">
        <f t="shared" si="54"/>
        <v>37849000</v>
      </c>
      <c r="J418" s="43">
        <f t="shared" si="55"/>
        <v>9071000</v>
      </c>
      <c r="K418" s="44">
        <f>FisCap!G122</f>
        <v>0.76043796037599642</v>
      </c>
      <c r="L418" s="49">
        <f t="shared" si="56"/>
        <v>28782000</v>
      </c>
      <c r="M418" s="46">
        <f t="shared" si="57"/>
        <v>4000</v>
      </c>
      <c r="N418" s="42"/>
    </row>
    <row r="419" spans="1:14" x14ac:dyDescent="0.25">
      <c r="A419" s="1" t="s">
        <v>114</v>
      </c>
      <c r="B419" s="143">
        <v>3168800.4580000001</v>
      </c>
      <c r="C419" s="43">
        <f t="shared" si="51"/>
        <v>3169000</v>
      </c>
      <c r="D419" s="44">
        <f>FisCap!F123</f>
        <v>0.89701546217434558</v>
      </c>
      <c r="E419" s="49">
        <f t="shared" si="52"/>
        <v>2843000</v>
      </c>
      <c r="F419" s="1"/>
      <c r="G419" s="10">
        <f>'School coding'!L271+'SPED unit cost'!D123+'CTE transp.'!D123+'CTE test'!E123</f>
        <v>438.95924999999988</v>
      </c>
      <c r="H419" s="10">
        <f t="shared" si="53"/>
        <v>3169239.4172499999</v>
      </c>
      <c r="I419" s="43">
        <f t="shared" si="54"/>
        <v>3169000</v>
      </c>
      <c r="J419" s="43">
        <f t="shared" si="55"/>
        <v>326000</v>
      </c>
      <c r="K419" s="44">
        <f>FisCap!G123</f>
        <v>0.89702292034806463</v>
      </c>
      <c r="L419" s="49">
        <f t="shared" si="56"/>
        <v>2843000</v>
      </c>
      <c r="M419" s="46">
        <f t="shared" si="57"/>
        <v>0</v>
      </c>
      <c r="N419" s="42"/>
    </row>
    <row r="420" spans="1:14" x14ac:dyDescent="0.25">
      <c r="A420" s="1" t="s">
        <v>116</v>
      </c>
      <c r="B420" s="143">
        <v>2382454.1571999998</v>
      </c>
      <c r="C420" s="43">
        <f t="shared" si="51"/>
        <v>2382000</v>
      </c>
      <c r="D420" s="44">
        <f>FisCap!F124</f>
        <v>0.86009795840322956</v>
      </c>
      <c r="E420" s="49">
        <f t="shared" si="52"/>
        <v>2049000</v>
      </c>
      <c r="F420" s="1"/>
      <c r="G420" s="10">
        <f>'School coding'!L272+'SPED unit cost'!D124+'CTE transp.'!D124+'CTE test'!E124</f>
        <v>463.53037499999846</v>
      </c>
      <c r="H420" s="10">
        <f t="shared" si="53"/>
        <v>2382917.6875749999</v>
      </c>
      <c r="I420" s="43">
        <f t="shared" si="54"/>
        <v>2383000</v>
      </c>
      <c r="J420" s="43">
        <f t="shared" si="55"/>
        <v>334000</v>
      </c>
      <c r="K420" s="44">
        <f>FisCap!G124</f>
        <v>0.86013476650989629</v>
      </c>
      <c r="L420" s="49">
        <f t="shared" si="56"/>
        <v>2050000</v>
      </c>
      <c r="M420" s="46">
        <f t="shared" si="57"/>
        <v>1000</v>
      </c>
      <c r="N420" s="42"/>
    </row>
    <row r="421" spans="1:14" x14ac:dyDescent="0.25">
      <c r="A421" s="1" t="s">
        <v>117</v>
      </c>
      <c r="B421" s="143">
        <v>13461924.438100001</v>
      </c>
      <c r="C421" s="43">
        <f t="shared" si="51"/>
        <v>13462000</v>
      </c>
      <c r="D421" s="44">
        <f>FisCap!F125</f>
        <v>0.4911583844420041</v>
      </c>
      <c r="E421" s="49">
        <f t="shared" si="52"/>
        <v>6612000</v>
      </c>
      <c r="F421" s="1"/>
      <c r="G421" s="10">
        <f>'School coding'!L273+'SPED unit cost'!D125+'CTE transp.'!D125+'CTE test'!E125</f>
        <v>2172.3558749999938</v>
      </c>
      <c r="H421" s="10">
        <f t="shared" si="53"/>
        <v>13464096.793975001</v>
      </c>
      <c r="I421" s="43">
        <f t="shared" si="54"/>
        <v>13464000</v>
      </c>
      <c r="J421" s="43">
        <f t="shared" si="55"/>
        <v>6852000</v>
      </c>
      <c r="K421" s="44">
        <f>FisCap!G125</f>
        <v>0.49115429429151869</v>
      </c>
      <c r="L421" s="49">
        <f t="shared" si="56"/>
        <v>6613000</v>
      </c>
      <c r="M421" s="46">
        <f t="shared" si="57"/>
        <v>1000</v>
      </c>
      <c r="N421" s="42"/>
    </row>
    <row r="422" spans="1:14" x14ac:dyDescent="0.25">
      <c r="A422" s="1" t="s">
        <v>118</v>
      </c>
      <c r="B422" s="143">
        <v>142236427.15970001</v>
      </c>
      <c r="C422" s="43">
        <f t="shared" si="51"/>
        <v>142236000</v>
      </c>
      <c r="D422" s="44">
        <f>FisCap!F126</f>
        <v>0.79928980204790467</v>
      </c>
      <c r="E422" s="49">
        <f t="shared" si="52"/>
        <v>113688000</v>
      </c>
      <c r="F422" s="1"/>
      <c r="G422" s="10">
        <f>'School coding'!L274+'SPED unit cost'!D126+'CTE transp.'!D126+'CTE test'!E126</f>
        <v>18630.298124999972</v>
      </c>
      <c r="H422" s="10">
        <f t="shared" si="53"/>
        <v>142255057.45782501</v>
      </c>
      <c r="I422" s="43">
        <f t="shared" si="54"/>
        <v>142255000</v>
      </c>
      <c r="J422" s="43">
        <f t="shared" si="55"/>
        <v>28567000</v>
      </c>
      <c r="K422" s="44">
        <f>FisCap!G126</f>
        <v>0.79928823253438497</v>
      </c>
      <c r="L422" s="49">
        <f t="shared" si="56"/>
        <v>113703000</v>
      </c>
      <c r="M422" s="46">
        <f t="shared" si="57"/>
        <v>15000</v>
      </c>
      <c r="N422" s="42"/>
    </row>
    <row r="423" spans="1:14" x14ac:dyDescent="0.25">
      <c r="A423" s="1" t="s">
        <v>125</v>
      </c>
      <c r="B423" s="143">
        <v>2868709.3897000002</v>
      </c>
      <c r="C423" s="43">
        <f t="shared" si="51"/>
        <v>2869000</v>
      </c>
      <c r="D423" s="44">
        <f>FisCap!F127</f>
        <v>0.83511308331121303</v>
      </c>
      <c r="E423" s="49">
        <f t="shared" si="52"/>
        <v>2396000</v>
      </c>
      <c r="F423" s="1"/>
      <c r="G423" s="10">
        <f>'School coding'!L275+'SPED unit cost'!D127+'CTE transp.'!D127+'CTE test'!E127</f>
        <v>467.61412500000006</v>
      </c>
      <c r="H423" s="10">
        <f t="shared" si="53"/>
        <v>2869177.003825</v>
      </c>
      <c r="I423" s="43">
        <f t="shared" si="54"/>
        <v>2869000</v>
      </c>
      <c r="J423" s="43">
        <f t="shared" si="55"/>
        <v>473000</v>
      </c>
      <c r="K423" s="44">
        <f>FisCap!G127</f>
        <v>0.83508726108195308</v>
      </c>
      <c r="L423" s="49">
        <f t="shared" si="56"/>
        <v>2396000</v>
      </c>
      <c r="M423" s="46">
        <f t="shared" si="57"/>
        <v>0</v>
      </c>
      <c r="N423" s="42"/>
    </row>
    <row r="424" spans="1:14" x14ac:dyDescent="0.25">
      <c r="A424" s="1" t="s">
        <v>22</v>
      </c>
      <c r="B424" s="143">
        <v>357819.14199999999</v>
      </c>
      <c r="C424" s="43">
        <f t="shared" si="51"/>
        <v>358000</v>
      </c>
      <c r="D424" s="44">
        <f>FisCap!F128</f>
        <v>0.88670924033728205</v>
      </c>
      <c r="E424" s="49">
        <f t="shared" si="52"/>
        <v>317000</v>
      </c>
      <c r="F424" s="1"/>
      <c r="G424" s="10">
        <f>'School coding'!L276+'SPED unit cost'!D128+'CTE transp.'!D128+'CTE test'!E128</f>
        <v>-2351.2286725807276</v>
      </c>
      <c r="H424" s="10">
        <f t="shared" si="53"/>
        <v>355467.91332741926</v>
      </c>
      <c r="I424" s="43">
        <f t="shared" si="54"/>
        <v>355000</v>
      </c>
      <c r="J424" s="43">
        <f t="shared" si="55"/>
        <v>38000</v>
      </c>
      <c r="K424" s="44">
        <f>FisCap!G128</f>
        <v>0.88633570444630216</v>
      </c>
      <c r="L424" s="49">
        <f t="shared" si="56"/>
        <v>315000</v>
      </c>
      <c r="M424" s="46">
        <f t="shared" si="57"/>
        <v>-2000</v>
      </c>
      <c r="N424" s="42"/>
    </row>
    <row r="425" spans="1:14" x14ac:dyDescent="0.25">
      <c r="A425" s="1" t="s">
        <v>126</v>
      </c>
      <c r="B425" s="143">
        <v>1954351.2076000001</v>
      </c>
      <c r="C425" s="43">
        <f t="shared" si="51"/>
        <v>1954000</v>
      </c>
      <c r="D425" s="44">
        <f>FisCap!F129</f>
        <v>0.8507929338839626</v>
      </c>
      <c r="E425" s="49">
        <f t="shared" si="52"/>
        <v>1662000</v>
      </c>
      <c r="F425" s="1"/>
      <c r="G425" s="10">
        <f>'School coding'!L277+'SPED unit cost'!D129+'CTE transp.'!D129+'CTE test'!E129</f>
        <v>296.05837500000052</v>
      </c>
      <c r="H425" s="10">
        <f t="shared" si="53"/>
        <v>1954647.2659750001</v>
      </c>
      <c r="I425" s="43">
        <f t="shared" si="54"/>
        <v>1955000</v>
      </c>
      <c r="J425" s="43">
        <f t="shared" si="55"/>
        <v>293000</v>
      </c>
      <c r="K425" s="44">
        <f>FisCap!G129</f>
        <v>0.85084589991070636</v>
      </c>
      <c r="L425" s="49">
        <f t="shared" si="56"/>
        <v>1663000</v>
      </c>
      <c r="M425" s="46">
        <f t="shared" si="57"/>
        <v>1000</v>
      </c>
      <c r="N425" s="42"/>
    </row>
    <row r="426" spans="1:14" x14ac:dyDescent="0.25">
      <c r="A426" s="1" t="s">
        <v>127</v>
      </c>
      <c r="B426" s="143">
        <v>9309543.9401999991</v>
      </c>
      <c r="C426" s="43">
        <f t="shared" si="51"/>
        <v>9310000</v>
      </c>
      <c r="D426" s="44">
        <f>FisCap!F130</f>
        <v>0.71666413549228336</v>
      </c>
      <c r="E426" s="49">
        <f t="shared" si="52"/>
        <v>6672000</v>
      </c>
      <c r="F426" s="1"/>
      <c r="G426" s="10">
        <f>'School coding'!L278+'SPED unit cost'!D130+'CTE transp.'!D130+'CTE test'!E130</f>
        <v>1691.9459999999963</v>
      </c>
      <c r="H426" s="10">
        <f t="shared" si="53"/>
        <v>9311235.8861999996</v>
      </c>
      <c r="I426" s="43">
        <f t="shared" si="54"/>
        <v>9311000</v>
      </c>
      <c r="J426" s="43">
        <f t="shared" si="55"/>
        <v>2639000</v>
      </c>
      <c r="K426" s="44">
        <f>FisCap!G130</f>
        <v>0.71664722680089743</v>
      </c>
      <c r="L426" s="49">
        <f t="shared" si="56"/>
        <v>6673000</v>
      </c>
      <c r="M426" s="46">
        <f t="shared" si="57"/>
        <v>1000</v>
      </c>
      <c r="N426" s="42"/>
    </row>
    <row r="427" spans="1:14" x14ac:dyDescent="0.25">
      <c r="A427" s="1" t="s">
        <v>130</v>
      </c>
      <c r="B427" s="143">
        <v>26472142.3583</v>
      </c>
      <c r="C427" s="43">
        <f t="shared" si="51"/>
        <v>26472000</v>
      </c>
      <c r="D427" s="44">
        <f>FisCap!F131</f>
        <v>0.77811126836250721</v>
      </c>
      <c r="E427" s="49">
        <f t="shared" si="52"/>
        <v>20598000</v>
      </c>
      <c r="F427" s="1"/>
      <c r="G427" s="10">
        <f>'School coding'!L279+'SPED unit cost'!D131+'CTE transp.'!D131+'CTE test'!E131</f>
        <v>5388.4732499999809</v>
      </c>
      <c r="H427" s="10">
        <f t="shared" si="53"/>
        <v>26477530.831550002</v>
      </c>
      <c r="I427" s="43">
        <f t="shared" si="54"/>
        <v>26478000</v>
      </c>
      <c r="J427" s="43">
        <f t="shared" si="55"/>
        <v>5880000</v>
      </c>
      <c r="K427" s="44">
        <f>FisCap!G131</f>
        <v>0.77812680789953947</v>
      </c>
      <c r="L427" s="49">
        <f t="shared" si="56"/>
        <v>20603000</v>
      </c>
      <c r="M427" s="46">
        <f t="shared" si="57"/>
        <v>5000</v>
      </c>
      <c r="N427" s="42"/>
    </row>
    <row r="428" spans="1:14" x14ac:dyDescent="0.25">
      <c r="A428" s="1" t="s">
        <v>97</v>
      </c>
      <c r="B428" s="143">
        <v>1651965.5096</v>
      </c>
      <c r="C428" s="43">
        <f t="shared" si="51"/>
        <v>1652000</v>
      </c>
      <c r="D428" s="44">
        <f>FisCap!F132</f>
        <v>0.81330771068778196</v>
      </c>
      <c r="E428" s="49">
        <f t="shared" si="52"/>
        <v>1344000</v>
      </c>
      <c r="F428" s="1"/>
      <c r="G428" s="10">
        <f>'School coding'!L280+'SPED unit cost'!D132+'CTE transp.'!D132+'CTE test'!E132</f>
        <v>312.80400000000009</v>
      </c>
      <c r="H428" s="10">
        <f t="shared" si="53"/>
        <v>1652278.3136</v>
      </c>
      <c r="I428" s="43">
        <f t="shared" si="54"/>
        <v>1652000</v>
      </c>
      <c r="J428" s="43">
        <f t="shared" si="55"/>
        <v>308000</v>
      </c>
      <c r="K428" s="44">
        <f>FisCap!G132</f>
        <v>0.81330614016021119</v>
      </c>
      <c r="L428" s="49">
        <f t="shared" si="56"/>
        <v>1344000</v>
      </c>
      <c r="M428" s="46">
        <f t="shared" si="57"/>
        <v>0</v>
      </c>
      <c r="N428" s="42"/>
    </row>
    <row r="429" spans="1:14" x14ac:dyDescent="0.25">
      <c r="A429" s="1" t="s">
        <v>131</v>
      </c>
      <c r="B429" s="143">
        <v>10281911.8462</v>
      </c>
      <c r="C429" s="43">
        <f t="shared" si="51"/>
        <v>10282000</v>
      </c>
      <c r="D429" s="44">
        <f>FisCap!F133</f>
        <v>0.87612566143858117</v>
      </c>
      <c r="E429" s="49">
        <f t="shared" si="52"/>
        <v>9008000</v>
      </c>
      <c r="F429" s="1"/>
      <c r="G429" s="10">
        <f>'School coding'!L281+'SPED unit cost'!D133+'CTE transp.'!D133+'CTE test'!E133</f>
        <v>1844.7457499999873</v>
      </c>
      <c r="H429" s="10">
        <f t="shared" si="53"/>
        <v>10283756.591950001</v>
      </c>
      <c r="I429" s="43">
        <f t="shared" si="54"/>
        <v>10284000</v>
      </c>
      <c r="J429" s="43">
        <f t="shared" si="55"/>
        <v>1276000</v>
      </c>
      <c r="K429" s="44">
        <f>FisCap!G133</f>
        <v>0.87613035647718995</v>
      </c>
      <c r="L429" s="49">
        <f t="shared" si="56"/>
        <v>9010000</v>
      </c>
      <c r="M429" s="46">
        <f t="shared" si="57"/>
        <v>2000</v>
      </c>
      <c r="N429" s="42"/>
    </row>
    <row r="430" spans="1:14" x14ac:dyDescent="0.25">
      <c r="A430" s="1" t="s">
        <v>50</v>
      </c>
      <c r="B430" s="143">
        <v>1457452.5728</v>
      </c>
      <c r="C430" s="43">
        <f t="shared" si="51"/>
        <v>1457000</v>
      </c>
      <c r="D430" s="44">
        <f>FisCap!F134</f>
        <v>0.86807065744816536</v>
      </c>
      <c r="E430" s="49">
        <f t="shared" si="52"/>
        <v>1265000</v>
      </c>
      <c r="F430" s="1"/>
      <c r="G430" s="10">
        <f>'School coding'!L282+'SPED unit cost'!D134+'CTE transp.'!D134+'CTE test'!E134</f>
        <v>162.03712499999983</v>
      </c>
      <c r="H430" s="10">
        <f t="shared" si="53"/>
        <v>1457614.609925</v>
      </c>
      <c r="I430" s="43">
        <f t="shared" si="54"/>
        <v>1458000</v>
      </c>
      <c r="J430" s="43">
        <f t="shared" si="55"/>
        <v>193000</v>
      </c>
      <c r="K430" s="44">
        <f>FisCap!G134</f>
        <v>0.86811013785853008</v>
      </c>
      <c r="L430" s="49">
        <f t="shared" si="56"/>
        <v>1266000</v>
      </c>
      <c r="M430" s="46">
        <f t="shared" si="57"/>
        <v>1000</v>
      </c>
      <c r="N430" s="42"/>
    </row>
    <row r="431" spans="1:14" x14ac:dyDescent="0.25">
      <c r="A431" s="1" t="s">
        <v>132</v>
      </c>
      <c r="B431" s="143">
        <v>1275815.3866999999</v>
      </c>
      <c r="C431" s="43">
        <f t="shared" si="51"/>
        <v>1276000</v>
      </c>
      <c r="D431" s="44">
        <f>FisCap!F135</f>
        <v>0.84959493501011718</v>
      </c>
      <c r="E431" s="49">
        <f t="shared" si="52"/>
        <v>1084000</v>
      </c>
      <c r="F431" s="1"/>
      <c r="G431" s="10">
        <f>'School coding'!L283+'SPED unit cost'!D135+'CTE transp.'!D135+'CTE test'!E135</f>
        <v>192.84637500000008</v>
      </c>
      <c r="H431" s="10">
        <f t="shared" si="53"/>
        <v>1276008.2330749999</v>
      </c>
      <c r="I431" s="43">
        <f t="shared" si="54"/>
        <v>1276000</v>
      </c>
      <c r="J431" s="43">
        <f t="shared" si="55"/>
        <v>192000</v>
      </c>
      <c r="K431" s="44">
        <f>FisCap!G135</f>
        <v>0.84957138072122629</v>
      </c>
      <c r="L431" s="49">
        <f t="shared" si="56"/>
        <v>1084000</v>
      </c>
      <c r="M431" s="46">
        <f t="shared" si="57"/>
        <v>0</v>
      </c>
      <c r="N431" s="42"/>
    </row>
    <row r="432" spans="1:14" x14ac:dyDescent="0.25">
      <c r="A432" s="1" t="s">
        <v>34</v>
      </c>
      <c r="B432" s="143">
        <v>3187777.6946</v>
      </c>
      <c r="C432" s="43">
        <f t="shared" ref="C432:C444" si="58">ROUND(B432,-3)</f>
        <v>3188000</v>
      </c>
      <c r="D432" s="44">
        <f>FisCap!F136</f>
        <v>0.78970587451555052</v>
      </c>
      <c r="E432" s="49">
        <f t="shared" ref="E432:E444" si="59">ROUND(C432*D432,-3)</f>
        <v>2518000</v>
      </c>
      <c r="F432" s="1"/>
      <c r="G432" s="10">
        <f>'School coding'!L284+'SPED unit cost'!D136+'CTE transp.'!D136+'CTE test'!E136</f>
        <v>597.56849999999758</v>
      </c>
      <c r="H432" s="10">
        <f t="shared" ref="H432:H444" si="60">B432+G432</f>
        <v>3188375.2631000001</v>
      </c>
      <c r="I432" s="43">
        <f t="shared" ref="I432:I444" si="61">ROUND(H432,-3)</f>
        <v>3188000</v>
      </c>
      <c r="J432" s="43">
        <f t="shared" ref="J432:J444" si="62">I432-E432</f>
        <v>670000</v>
      </c>
      <c r="K432" s="44">
        <f>FisCap!G136</f>
        <v>0.78972003643566402</v>
      </c>
      <c r="L432" s="49">
        <f t="shared" ref="L432:L444" si="63">ROUND(I432*K432,-3)</f>
        <v>2518000</v>
      </c>
      <c r="M432" s="46">
        <f t="shared" ref="M432:M444" si="64">L432-E432</f>
        <v>0</v>
      </c>
      <c r="N432" s="42"/>
    </row>
    <row r="433" spans="1:14" x14ac:dyDescent="0.25">
      <c r="A433" s="1" t="s">
        <v>133</v>
      </c>
      <c r="B433" s="143">
        <v>2370279.1490000002</v>
      </c>
      <c r="C433" s="43">
        <f t="shared" si="58"/>
        <v>2370000</v>
      </c>
      <c r="D433" s="44">
        <f>FisCap!F137</f>
        <v>0.83177727521035782</v>
      </c>
      <c r="E433" s="49">
        <f t="shared" si="59"/>
        <v>1971000</v>
      </c>
      <c r="F433" s="1"/>
      <c r="G433" s="10">
        <f>'School coding'!L285+'SPED unit cost'!D137+'CTE transp.'!D137+'CTE test'!E137</f>
        <v>530.97300000000178</v>
      </c>
      <c r="H433" s="10">
        <f t="shared" si="60"/>
        <v>2370810.1220000004</v>
      </c>
      <c r="I433" s="43">
        <f t="shared" si="61"/>
        <v>2371000</v>
      </c>
      <c r="J433" s="43">
        <f t="shared" si="62"/>
        <v>400000</v>
      </c>
      <c r="K433" s="44">
        <f>FisCap!G137</f>
        <v>0.83182189180165855</v>
      </c>
      <c r="L433" s="49">
        <f t="shared" si="63"/>
        <v>1972000</v>
      </c>
      <c r="M433" s="46">
        <f t="shared" si="64"/>
        <v>1000</v>
      </c>
      <c r="N433" s="42"/>
    </row>
    <row r="434" spans="1:14" x14ac:dyDescent="0.25">
      <c r="A434" s="1" t="s">
        <v>102</v>
      </c>
      <c r="B434" s="143">
        <v>1732268.7424000001</v>
      </c>
      <c r="C434" s="43">
        <f t="shared" si="58"/>
        <v>1732000</v>
      </c>
      <c r="D434" s="44">
        <f>FisCap!F138</f>
        <v>0.81192751007217911</v>
      </c>
      <c r="E434" s="49">
        <f t="shared" si="59"/>
        <v>1406000</v>
      </c>
      <c r="F434" s="1"/>
      <c r="G434" s="10">
        <f>'School coding'!L286+'SPED unit cost'!D138+'CTE transp.'!D138+'CTE test'!E138</f>
        <v>240.28199999999924</v>
      </c>
      <c r="H434" s="10">
        <f t="shared" si="60"/>
        <v>1732509.0244</v>
      </c>
      <c r="I434" s="43">
        <f t="shared" si="61"/>
        <v>1733000</v>
      </c>
      <c r="J434" s="43">
        <f t="shared" si="62"/>
        <v>327000</v>
      </c>
      <c r="K434" s="44">
        <f>FisCap!G138</f>
        <v>0.81197494299090844</v>
      </c>
      <c r="L434" s="49">
        <f t="shared" si="63"/>
        <v>1407000</v>
      </c>
      <c r="M434" s="46">
        <f t="shared" si="64"/>
        <v>1000</v>
      </c>
      <c r="N434" s="42"/>
    </row>
    <row r="435" spans="1:14" x14ac:dyDescent="0.25">
      <c r="A435" s="1" t="s">
        <v>134</v>
      </c>
      <c r="B435" s="143">
        <v>4485773.4203000003</v>
      </c>
      <c r="C435" s="43">
        <f t="shared" si="58"/>
        <v>4486000</v>
      </c>
      <c r="D435" s="44">
        <f>FisCap!F139</f>
        <v>0.93646783153230795</v>
      </c>
      <c r="E435" s="49">
        <f t="shared" si="59"/>
        <v>4201000</v>
      </c>
      <c r="F435" s="1"/>
      <c r="G435" s="10">
        <f>'School coding'!L287+'SPED unit cost'!D139+'CTE transp.'!D139+'CTE test'!E139</f>
        <v>670.88362499999857</v>
      </c>
      <c r="H435" s="10">
        <f t="shared" si="60"/>
        <v>4486444.3039250001</v>
      </c>
      <c r="I435" s="43">
        <f t="shared" si="61"/>
        <v>4486000</v>
      </c>
      <c r="J435" s="43">
        <f t="shared" si="62"/>
        <v>285000</v>
      </c>
      <c r="K435" s="44">
        <f>FisCap!G139</f>
        <v>0.93645788203326641</v>
      </c>
      <c r="L435" s="49">
        <f t="shared" si="63"/>
        <v>4201000</v>
      </c>
      <c r="M435" s="46">
        <f t="shared" si="64"/>
        <v>0</v>
      </c>
      <c r="N435" s="42"/>
    </row>
    <row r="436" spans="1:14" x14ac:dyDescent="0.25">
      <c r="A436" s="1" t="s">
        <v>135</v>
      </c>
      <c r="B436" s="143">
        <v>746510.5932</v>
      </c>
      <c r="C436" s="43">
        <f t="shared" si="58"/>
        <v>747000</v>
      </c>
      <c r="D436" s="44">
        <f>FisCap!F140</f>
        <v>0.84686891434615075</v>
      </c>
      <c r="E436" s="49">
        <f t="shared" si="59"/>
        <v>633000</v>
      </c>
      <c r="F436" s="1"/>
      <c r="G436" s="10">
        <f>'School coding'!L288+'SPED unit cost'!D140+'CTE transp.'!D140+'CTE test'!E140</f>
        <v>136.75724999999966</v>
      </c>
      <c r="H436" s="10">
        <f t="shared" si="60"/>
        <v>746647.35045000003</v>
      </c>
      <c r="I436" s="43">
        <f t="shared" si="61"/>
        <v>747000</v>
      </c>
      <c r="J436" s="43">
        <f t="shared" si="62"/>
        <v>114000</v>
      </c>
      <c r="K436" s="44">
        <f>FisCap!G140</f>
        <v>0.84684493314691445</v>
      </c>
      <c r="L436" s="49">
        <f t="shared" si="63"/>
        <v>633000</v>
      </c>
      <c r="M436" s="46">
        <f t="shared" si="64"/>
        <v>0</v>
      </c>
      <c r="N436" s="42"/>
    </row>
    <row r="437" spans="1:14" x14ac:dyDescent="0.25">
      <c r="A437" s="1" t="s">
        <v>136</v>
      </c>
      <c r="B437" s="143">
        <v>6764329.5383000001</v>
      </c>
      <c r="C437" s="43">
        <f t="shared" si="58"/>
        <v>6764000</v>
      </c>
      <c r="D437" s="44">
        <f>FisCap!F141</f>
        <v>0.84378477072646429</v>
      </c>
      <c r="E437" s="49">
        <f t="shared" si="59"/>
        <v>5707000</v>
      </c>
      <c r="F437" s="1"/>
      <c r="G437" s="10">
        <f>'School coding'!L289+'SPED unit cost'!D141+'CTE transp.'!D141+'CTE test'!E141</f>
        <v>1026.7379999999976</v>
      </c>
      <c r="H437" s="10">
        <f t="shared" si="60"/>
        <v>6765356.2763</v>
      </c>
      <c r="I437" s="43">
        <f t="shared" si="61"/>
        <v>6765000</v>
      </c>
      <c r="J437" s="43">
        <f t="shared" si="62"/>
        <v>1058000</v>
      </c>
      <c r="K437" s="44">
        <f>FisCap!G141</f>
        <v>0.84378340183115941</v>
      </c>
      <c r="L437" s="49">
        <f t="shared" si="63"/>
        <v>5708000</v>
      </c>
      <c r="M437" s="46">
        <f t="shared" si="64"/>
        <v>1000</v>
      </c>
      <c r="N437" s="42"/>
    </row>
    <row r="438" spans="1:14" x14ac:dyDescent="0.25">
      <c r="A438" s="1" t="s">
        <v>137</v>
      </c>
      <c r="B438" s="143">
        <v>7374034.2686000001</v>
      </c>
      <c r="C438" s="43">
        <f t="shared" si="58"/>
        <v>7374000</v>
      </c>
      <c r="D438" s="44">
        <f>FisCap!F142</f>
        <v>0.68785343637243668</v>
      </c>
      <c r="E438" s="49">
        <f t="shared" si="59"/>
        <v>5072000</v>
      </c>
      <c r="F438" s="1"/>
      <c r="G438" s="10">
        <f>'School coding'!L290+'SPED unit cost'!D142+'CTE transp.'!D142+'CTE test'!E142</f>
        <v>1633.9286250000005</v>
      </c>
      <c r="H438" s="10">
        <f t="shared" si="60"/>
        <v>7375668.1972249998</v>
      </c>
      <c r="I438" s="43">
        <f t="shared" si="61"/>
        <v>7376000</v>
      </c>
      <c r="J438" s="43">
        <f t="shared" si="62"/>
        <v>2304000</v>
      </c>
      <c r="K438" s="44">
        <f>FisCap!G142</f>
        <v>0.68788800484976864</v>
      </c>
      <c r="L438" s="49">
        <f t="shared" si="63"/>
        <v>5074000</v>
      </c>
      <c r="M438" s="46">
        <f t="shared" si="64"/>
        <v>2000</v>
      </c>
      <c r="N438" s="42"/>
    </row>
    <row r="439" spans="1:14" x14ac:dyDescent="0.25">
      <c r="A439" s="1" t="s">
        <v>139</v>
      </c>
      <c r="B439" s="143">
        <v>2104461.8377999999</v>
      </c>
      <c r="C439" s="43">
        <f t="shared" si="58"/>
        <v>2104000</v>
      </c>
      <c r="D439" s="44">
        <f>FisCap!F143</f>
        <v>0.8683900920845129</v>
      </c>
      <c r="E439" s="49">
        <f t="shared" si="59"/>
        <v>1827000</v>
      </c>
      <c r="F439" s="1"/>
      <c r="G439" s="10">
        <f>'School coding'!L291+'SPED unit cost'!D143+'CTE transp.'!D143+'CTE test'!E143</f>
        <v>472.35712499999863</v>
      </c>
      <c r="H439" s="10">
        <f t="shared" si="60"/>
        <v>2104934.194925</v>
      </c>
      <c r="I439" s="43">
        <f t="shared" si="61"/>
        <v>2105000</v>
      </c>
      <c r="J439" s="43">
        <f t="shared" si="62"/>
        <v>278000</v>
      </c>
      <c r="K439" s="44">
        <f>FisCap!G143</f>
        <v>0.86843201353711053</v>
      </c>
      <c r="L439" s="49">
        <f t="shared" si="63"/>
        <v>1828000</v>
      </c>
      <c r="M439" s="46">
        <f t="shared" si="64"/>
        <v>1000</v>
      </c>
      <c r="N439" s="42"/>
    </row>
    <row r="440" spans="1:14" x14ac:dyDescent="0.25">
      <c r="A440" s="1" t="s">
        <v>140</v>
      </c>
      <c r="B440" s="143">
        <v>4083184.1601</v>
      </c>
      <c r="C440" s="43">
        <f t="shared" si="58"/>
        <v>4083000</v>
      </c>
      <c r="D440" s="44">
        <f>FisCap!F144</f>
        <v>0.82783311369414125</v>
      </c>
      <c r="E440" s="49">
        <f t="shared" si="59"/>
        <v>3380000</v>
      </c>
      <c r="F440" s="1"/>
      <c r="G440" s="10">
        <f>'School coding'!L292+'SPED unit cost'!D144+'CTE transp.'!D144+'CTE test'!E144</f>
        <v>698.89949999999953</v>
      </c>
      <c r="H440" s="10">
        <f t="shared" si="60"/>
        <v>4083883.0595999998</v>
      </c>
      <c r="I440" s="43">
        <f t="shared" si="61"/>
        <v>4084000</v>
      </c>
      <c r="J440" s="43">
        <f t="shared" si="62"/>
        <v>704000</v>
      </c>
      <c r="K440" s="44">
        <f>FisCap!G144</f>
        <v>0.82784831441857043</v>
      </c>
      <c r="L440" s="49">
        <f t="shared" si="63"/>
        <v>3381000</v>
      </c>
      <c r="M440" s="46">
        <f t="shared" si="64"/>
        <v>1000</v>
      </c>
      <c r="N440" s="42"/>
    </row>
    <row r="441" spans="1:14" x14ac:dyDescent="0.25">
      <c r="A441" s="1" t="s">
        <v>23</v>
      </c>
      <c r="B441" s="143">
        <v>949462.52190000005</v>
      </c>
      <c r="C441" s="43">
        <f t="shared" si="58"/>
        <v>949000</v>
      </c>
      <c r="D441" s="44">
        <f>FisCap!F145</f>
        <v>0.88670924033728205</v>
      </c>
      <c r="E441" s="49">
        <f t="shared" si="59"/>
        <v>841000</v>
      </c>
      <c r="F441" s="1"/>
      <c r="G441" s="10">
        <f>'School coding'!L293+'SPED unit cost'!D145+'CTE transp.'!D145+'CTE test'!E145</f>
        <v>-7410.3521287018712</v>
      </c>
      <c r="H441" s="10">
        <f t="shared" si="60"/>
        <v>942052.16977129818</v>
      </c>
      <c r="I441" s="43">
        <f t="shared" si="61"/>
        <v>942000</v>
      </c>
      <c r="J441" s="43">
        <f t="shared" si="62"/>
        <v>101000</v>
      </c>
      <c r="K441" s="44">
        <f>FisCap!G145</f>
        <v>0.88633570444630216</v>
      </c>
      <c r="L441" s="49">
        <f t="shared" si="63"/>
        <v>835000</v>
      </c>
      <c r="M441" s="46">
        <f t="shared" si="64"/>
        <v>-6000</v>
      </c>
      <c r="N441" s="42"/>
    </row>
    <row r="442" spans="1:14" x14ac:dyDescent="0.25">
      <c r="A442" s="1" t="s">
        <v>141</v>
      </c>
      <c r="B442" s="143">
        <v>3932740.4145</v>
      </c>
      <c r="C442" s="43">
        <f t="shared" si="58"/>
        <v>3933000</v>
      </c>
      <c r="D442" s="44">
        <f>FisCap!F146</f>
        <v>0.85871966398035571</v>
      </c>
      <c r="E442" s="49">
        <f t="shared" si="59"/>
        <v>3377000</v>
      </c>
      <c r="F442" s="1"/>
      <c r="G442" s="10">
        <f>'School coding'!L294+'SPED unit cost'!D146+'CTE transp.'!D146+'CTE test'!E146</f>
        <v>721.6964999999982</v>
      </c>
      <c r="H442" s="10">
        <f t="shared" si="60"/>
        <v>3933462.111</v>
      </c>
      <c r="I442" s="43">
        <f t="shared" si="61"/>
        <v>3933000</v>
      </c>
      <c r="J442" s="43">
        <f t="shared" si="62"/>
        <v>556000</v>
      </c>
      <c r="K442" s="44">
        <f>FisCap!G146</f>
        <v>0.85869753867593568</v>
      </c>
      <c r="L442" s="49">
        <f t="shared" si="63"/>
        <v>3377000</v>
      </c>
      <c r="M442" s="46">
        <f t="shared" si="64"/>
        <v>0</v>
      </c>
      <c r="N442" s="42"/>
    </row>
    <row r="443" spans="1:14" x14ac:dyDescent="0.25">
      <c r="A443" s="1" t="s">
        <v>142</v>
      </c>
      <c r="B443" s="143">
        <v>27702720.396299999</v>
      </c>
      <c r="C443" s="43">
        <f t="shared" si="58"/>
        <v>27703000</v>
      </c>
      <c r="D443" s="44">
        <f>FisCap!F147</f>
        <v>0.5185178882327719</v>
      </c>
      <c r="E443" s="49">
        <f t="shared" si="59"/>
        <v>14365000</v>
      </c>
      <c r="F443" s="1"/>
      <c r="G443" s="10">
        <f>'School coding'!L295+'SPED unit cost'!D147+'CTE transp.'!D147+'CTE test'!E147</f>
        <v>5832.8223749999888</v>
      </c>
      <c r="H443" s="10">
        <f t="shared" si="60"/>
        <v>27708553.218674999</v>
      </c>
      <c r="I443" s="43">
        <f t="shared" si="61"/>
        <v>27709000</v>
      </c>
      <c r="J443" s="43">
        <f t="shared" si="62"/>
        <v>13344000</v>
      </c>
      <c r="K443" s="44">
        <f>FisCap!G147</f>
        <v>0.51855123471247655</v>
      </c>
      <c r="L443" s="49">
        <f t="shared" si="63"/>
        <v>14369000</v>
      </c>
      <c r="M443" s="46">
        <f t="shared" si="64"/>
        <v>4000</v>
      </c>
      <c r="N443" s="42"/>
    </row>
    <row r="444" spans="1:14" x14ac:dyDescent="0.25">
      <c r="A444" s="1" t="s">
        <v>144</v>
      </c>
      <c r="B444" s="143">
        <v>14476303.758400001</v>
      </c>
      <c r="C444" s="43">
        <f t="shared" si="58"/>
        <v>14476000</v>
      </c>
      <c r="D444" s="44">
        <f>FisCap!F148</f>
        <v>0.71666497901884996</v>
      </c>
      <c r="E444" s="49">
        <f t="shared" si="59"/>
        <v>10374000</v>
      </c>
      <c r="F444" s="1"/>
      <c r="G444" s="10">
        <f>'School coding'!L296+'SPED unit cost'!D148+'CTE transp.'!D148+'CTE test'!E148</f>
        <v>2772.1563749999914</v>
      </c>
      <c r="H444" s="10">
        <f t="shared" si="60"/>
        <v>14479075.914775001</v>
      </c>
      <c r="I444" s="43">
        <f t="shared" si="61"/>
        <v>14479000</v>
      </c>
      <c r="J444" s="43">
        <f t="shared" si="62"/>
        <v>4105000</v>
      </c>
      <c r="K444" s="44">
        <f>FisCap!G148</f>
        <v>0.71666684045660045</v>
      </c>
      <c r="L444" s="49">
        <f t="shared" si="63"/>
        <v>10377000</v>
      </c>
      <c r="M444" s="46">
        <f t="shared" si="64"/>
        <v>3000</v>
      </c>
      <c r="N444" s="42"/>
    </row>
    <row r="445" spans="1:14" s="55" customFormat="1" x14ac:dyDescent="0.25">
      <c r="A445" s="8" t="s">
        <v>147</v>
      </c>
      <c r="B445" s="11">
        <f>SUM(B303:B444)</f>
        <v>978980184.97219956</v>
      </c>
      <c r="C445" s="50">
        <f t="shared" ref="C445:M445" si="65">SUM(C303:C444)</f>
        <v>978980000</v>
      </c>
      <c r="D445" s="11"/>
      <c r="E445" s="56">
        <f>SUM(E303:E444)</f>
        <v>734733000</v>
      </c>
      <c r="F445" s="144"/>
      <c r="G445" s="144">
        <f t="shared" ref="F445:G445" si="66">SUM(G303:G444)</f>
        <v>150133.15139679253</v>
      </c>
      <c r="H445" s="11">
        <f t="shared" si="65"/>
        <v>979130318.12359667</v>
      </c>
      <c r="I445" s="50">
        <f t="shared" si="65"/>
        <v>979134000</v>
      </c>
      <c r="J445" s="50">
        <f t="shared" si="65"/>
        <v>244401000</v>
      </c>
      <c r="K445" s="11"/>
      <c r="L445" s="51">
        <f t="shared" si="65"/>
        <v>734859000</v>
      </c>
      <c r="M445" s="52">
        <f t="shared" si="65"/>
        <v>126000</v>
      </c>
      <c r="N445" s="54"/>
    </row>
    <row r="448" spans="1:14" ht="20.25" x14ac:dyDescent="0.3">
      <c r="A448" s="15" t="s">
        <v>181</v>
      </c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</row>
    <row r="449" spans="1:14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4" ht="30" x14ac:dyDescent="0.25">
      <c r="A450" s="18" t="s">
        <v>1</v>
      </c>
      <c r="B450" s="18" t="s">
        <v>188</v>
      </c>
      <c r="C450" s="18" t="s">
        <v>189</v>
      </c>
      <c r="D450" s="18" t="s">
        <v>190</v>
      </c>
      <c r="E450" s="47" t="s">
        <v>183</v>
      </c>
      <c r="F450" s="41"/>
      <c r="G450" s="18" t="s">
        <v>191</v>
      </c>
      <c r="H450" s="18" t="s">
        <v>192</v>
      </c>
      <c r="I450" s="18" t="s">
        <v>193</v>
      </c>
      <c r="J450" s="18" t="s">
        <v>194</v>
      </c>
      <c r="K450" s="18" t="s">
        <v>195</v>
      </c>
      <c r="L450" s="47" t="s">
        <v>184</v>
      </c>
      <c r="M450" s="31" t="s">
        <v>3</v>
      </c>
    </row>
    <row r="451" spans="1:14" x14ac:dyDescent="0.25">
      <c r="A451" s="93" t="s">
        <v>36</v>
      </c>
      <c r="B451" s="91">
        <v>984459.58920000005</v>
      </c>
      <c r="C451" s="43">
        <f>ROUND(B451,-3)</f>
        <v>984000</v>
      </c>
      <c r="D451" s="44">
        <f>FisCap!J7</f>
        <v>0.83322975066389482</v>
      </c>
      <c r="E451" s="48">
        <f>ROUND(C451*D451,-3)</f>
        <v>820000</v>
      </c>
      <c r="F451" s="1"/>
      <c r="G451" s="10">
        <f>Transportation!L7</f>
        <v>0</v>
      </c>
      <c r="H451" s="10">
        <f>B451+G451</f>
        <v>984459.58920000005</v>
      </c>
      <c r="I451" s="43">
        <f>ROUND(H451,-3)</f>
        <v>984000</v>
      </c>
      <c r="J451" s="43">
        <f>I451-C451</f>
        <v>0</v>
      </c>
      <c r="K451" s="44">
        <f>FisCap!K7</f>
        <v>0.83324007715369708</v>
      </c>
      <c r="L451" s="49">
        <f>ROUND(I451*K451,-3)</f>
        <v>820000</v>
      </c>
      <c r="M451" s="46">
        <f>L451-E451</f>
        <v>0</v>
      </c>
      <c r="N451" s="42"/>
    </row>
    <row r="452" spans="1:14" x14ac:dyDescent="0.25">
      <c r="A452" s="94" t="s">
        <v>12</v>
      </c>
      <c r="B452" s="91">
        <v>3938938.4912</v>
      </c>
      <c r="C452" s="43">
        <f t="shared" ref="C452:C515" si="67">ROUND(B452,-3)</f>
        <v>3939000</v>
      </c>
      <c r="D452" s="44">
        <f>FisCap!J8</f>
        <v>0.47549553858121063</v>
      </c>
      <c r="E452" s="48">
        <f t="shared" ref="E452:E515" si="68">ROUND(C452*D452,-3)</f>
        <v>1873000</v>
      </c>
      <c r="F452" s="1"/>
      <c r="G452" s="10">
        <f>Transportation!L8</f>
        <v>692.72853433630826</v>
      </c>
      <c r="H452" s="10">
        <f t="shared" ref="H452:H515" si="69">B452+G452</f>
        <v>3939631.2197343362</v>
      </c>
      <c r="I452" s="43">
        <f t="shared" ref="I452:I515" si="70">ROUND(H452,-3)</f>
        <v>3940000</v>
      </c>
      <c r="J452" s="43">
        <f t="shared" ref="J452:J515" si="71">I452-C452</f>
        <v>1000</v>
      </c>
      <c r="K452" s="44">
        <f>FisCap!K8</f>
        <v>0.47568518912777646</v>
      </c>
      <c r="L452" s="49">
        <f t="shared" ref="L452:L515" si="72">ROUND(I452*K452,-3)</f>
        <v>1874000</v>
      </c>
      <c r="M452" s="46">
        <f t="shared" ref="M452:M515" si="73">L452-E452</f>
        <v>1000</v>
      </c>
      <c r="N452" s="42"/>
    </row>
    <row r="453" spans="1:14" x14ac:dyDescent="0.25">
      <c r="A453" s="95" t="s">
        <v>5</v>
      </c>
      <c r="B453" s="91">
        <v>14045787.599399999</v>
      </c>
      <c r="C453" s="43">
        <f t="shared" si="67"/>
        <v>14046000</v>
      </c>
      <c r="D453" s="44">
        <f>FisCap!J9</f>
        <v>0.5763188199756264</v>
      </c>
      <c r="E453" s="48">
        <f t="shared" si="68"/>
        <v>8095000</v>
      </c>
      <c r="F453" s="1"/>
      <c r="G453" s="10">
        <f>Transportation!L9</f>
        <v>4149.8166165320436</v>
      </c>
      <c r="H453" s="10">
        <f t="shared" si="69"/>
        <v>14049937.41601653</v>
      </c>
      <c r="I453" s="43">
        <f t="shared" si="70"/>
        <v>14050000</v>
      </c>
      <c r="J453" s="43">
        <f t="shared" si="71"/>
        <v>4000</v>
      </c>
      <c r="K453" s="44">
        <f>FisCap!K9</f>
        <v>0.57644939016680186</v>
      </c>
      <c r="L453" s="49">
        <f t="shared" si="72"/>
        <v>8099000</v>
      </c>
      <c r="M453" s="46">
        <f t="shared" si="73"/>
        <v>4000</v>
      </c>
      <c r="N453" s="42"/>
    </row>
    <row r="454" spans="1:14" x14ac:dyDescent="0.25">
      <c r="A454" s="95" t="s">
        <v>119</v>
      </c>
      <c r="B454" s="91">
        <v>9358912.4584999997</v>
      </c>
      <c r="C454" s="43">
        <f t="shared" si="67"/>
        <v>9359000</v>
      </c>
      <c r="D454" s="44">
        <f>FisCap!J10</f>
        <v>0.52633010349922649</v>
      </c>
      <c r="E454" s="48">
        <f t="shared" si="68"/>
        <v>4926000</v>
      </c>
      <c r="F454" s="1"/>
      <c r="G454" s="10">
        <f>Transportation!L10</f>
        <v>5290.8213196293364</v>
      </c>
      <c r="H454" s="10">
        <f t="shared" si="69"/>
        <v>9364203.2798196282</v>
      </c>
      <c r="I454" s="43">
        <f t="shared" si="70"/>
        <v>9364000</v>
      </c>
      <c r="J454" s="43">
        <f t="shared" si="71"/>
        <v>5000</v>
      </c>
      <c r="K454" s="44">
        <f>FisCap!K10</f>
        <v>0.52617907553613996</v>
      </c>
      <c r="L454" s="49">
        <f t="shared" si="72"/>
        <v>4927000</v>
      </c>
      <c r="M454" s="46">
        <f t="shared" si="73"/>
        <v>1000</v>
      </c>
      <c r="N454" s="42"/>
    </row>
    <row r="455" spans="1:14" x14ac:dyDescent="0.25">
      <c r="A455" s="95" t="s">
        <v>86</v>
      </c>
      <c r="B455" s="99">
        <v>3039047.0330999997</v>
      </c>
      <c r="C455" s="43">
        <f t="shared" si="67"/>
        <v>3039000</v>
      </c>
      <c r="D455" s="44">
        <f>FisCap!J11</f>
        <v>0.57291691139215062</v>
      </c>
      <c r="E455" s="48">
        <f t="shared" si="68"/>
        <v>1741000</v>
      </c>
      <c r="F455" s="1"/>
      <c r="G455" s="10">
        <f>Transportation!L11</f>
        <v>1407.6537771809701</v>
      </c>
      <c r="H455" s="10">
        <f t="shared" si="69"/>
        <v>3040454.6868771808</v>
      </c>
      <c r="I455" s="43">
        <f t="shared" si="70"/>
        <v>3040000</v>
      </c>
      <c r="J455" s="43">
        <f t="shared" si="71"/>
        <v>1000</v>
      </c>
      <c r="K455" s="44">
        <f>FisCap!K11</f>
        <v>0.57294335657153206</v>
      </c>
      <c r="L455" s="49">
        <f t="shared" si="72"/>
        <v>1742000</v>
      </c>
      <c r="M455" s="46">
        <f t="shared" si="73"/>
        <v>1000</v>
      </c>
      <c r="N455" s="42"/>
    </row>
    <row r="456" spans="1:14" x14ac:dyDescent="0.25">
      <c r="A456" s="95" t="s">
        <v>120</v>
      </c>
      <c r="B456" s="99">
        <v>17538892.5337</v>
      </c>
      <c r="C456" s="43">
        <f t="shared" si="67"/>
        <v>17539000</v>
      </c>
      <c r="D456" s="44">
        <f>FisCap!J12</f>
        <v>0.52633010349922649</v>
      </c>
      <c r="E456" s="48">
        <f t="shared" si="68"/>
        <v>9231000</v>
      </c>
      <c r="F456" s="1"/>
      <c r="G456" s="10">
        <f>Transportation!L12</f>
        <v>5981.6095544037144</v>
      </c>
      <c r="H456" s="10">
        <f t="shared" si="69"/>
        <v>17544874.143254403</v>
      </c>
      <c r="I456" s="43">
        <f t="shared" si="70"/>
        <v>17545000</v>
      </c>
      <c r="J456" s="43">
        <f t="shared" si="71"/>
        <v>6000</v>
      </c>
      <c r="K456" s="44">
        <f>FisCap!K12</f>
        <v>0.52617907553613996</v>
      </c>
      <c r="L456" s="49">
        <f t="shared" si="72"/>
        <v>9232000</v>
      </c>
      <c r="M456" s="46">
        <f t="shared" si="73"/>
        <v>1000</v>
      </c>
      <c r="N456" s="42"/>
    </row>
    <row r="457" spans="1:14" x14ac:dyDescent="0.25">
      <c r="A457" s="95" t="s">
        <v>8</v>
      </c>
      <c r="B457" s="99">
        <v>17793325.729900002</v>
      </c>
      <c r="C457" s="43">
        <f t="shared" si="67"/>
        <v>17793000</v>
      </c>
      <c r="D457" s="44">
        <f>FisCap!J13</f>
        <v>0.71450369451433238</v>
      </c>
      <c r="E457" s="48">
        <f t="shared" si="68"/>
        <v>12713000</v>
      </c>
      <c r="F457" s="1"/>
      <c r="G457" s="10">
        <f>Transportation!L13</f>
        <v>-139.99155641627874</v>
      </c>
      <c r="H457" s="10">
        <f t="shared" si="69"/>
        <v>17793185.738343585</v>
      </c>
      <c r="I457" s="43">
        <f t="shared" si="70"/>
        <v>17793000</v>
      </c>
      <c r="J457" s="43">
        <f t="shared" si="71"/>
        <v>0</v>
      </c>
      <c r="K457" s="44">
        <f>FisCap!K13</f>
        <v>0.71452137257561077</v>
      </c>
      <c r="L457" s="49">
        <f t="shared" si="72"/>
        <v>12713000</v>
      </c>
      <c r="M457" s="46">
        <f t="shared" si="73"/>
        <v>0</v>
      </c>
      <c r="N457" s="42"/>
    </row>
    <row r="458" spans="1:14" x14ac:dyDescent="0.25">
      <c r="A458" s="95" t="s">
        <v>37</v>
      </c>
      <c r="B458" s="99">
        <v>679176.05790000001</v>
      </c>
      <c r="C458" s="43">
        <f t="shared" si="67"/>
        <v>679000</v>
      </c>
      <c r="D458" s="44">
        <f>FisCap!J14</f>
        <v>0.83322975066389482</v>
      </c>
      <c r="E458" s="48">
        <f t="shared" si="68"/>
        <v>566000</v>
      </c>
      <c r="F458" s="1"/>
      <c r="G458" s="10">
        <f>Transportation!L14</f>
        <v>0</v>
      </c>
      <c r="H458" s="10">
        <f t="shared" si="69"/>
        <v>679176.05790000001</v>
      </c>
      <c r="I458" s="43">
        <f t="shared" si="70"/>
        <v>679000</v>
      </c>
      <c r="J458" s="43">
        <f t="shared" si="71"/>
        <v>0</v>
      </c>
      <c r="K458" s="44">
        <f>FisCap!K14</f>
        <v>0.83324007715369708</v>
      </c>
      <c r="L458" s="49">
        <f t="shared" si="72"/>
        <v>566000</v>
      </c>
      <c r="M458" s="46">
        <f t="shared" si="73"/>
        <v>0</v>
      </c>
      <c r="N458" s="42"/>
    </row>
    <row r="459" spans="1:14" x14ac:dyDescent="0.25">
      <c r="A459" s="95" t="s">
        <v>9</v>
      </c>
      <c r="B459" s="99">
        <v>4875883.2487000003</v>
      </c>
      <c r="C459" s="43">
        <f t="shared" si="67"/>
        <v>4876000</v>
      </c>
      <c r="D459" s="44">
        <f>FisCap!J15</f>
        <v>0.68734237554449429</v>
      </c>
      <c r="E459" s="48">
        <f t="shared" si="68"/>
        <v>3351000</v>
      </c>
      <c r="F459" s="1"/>
      <c r="G459" s="10">
        <f>Transportation!L15</f>
        <v>1245.5361165838449</v>
      </c>
      <c r="H459" s="10">
        <f t="shared" si="69"/>
        <v>4877128.7848165845</v>
      </c>
      <c r="I459" s="43">
        <f t="shared" si="70"/>
        <v>4877000</v>
      </c>
      <c r="J459" s="43">
        <f t="shared" si="71"/>
        <v>1000</v>
      </c>
      <c r="K459" s="44">
        <f>FisCap!K15</f>
        <v>0.68742584007374319</v>
      </c>
      <c r="L459" s="49">
        <f t="shared" si="72"/>
        <v>3353000</v>
      </c>
      <c r="M459" s="46">
        <f t="shared" si="73"/>
        <v>2000</v>
      </c>
      <c r="N459" s="42"/>
    </row>
    <row r="460" spans="1:14" x14ac:dyDescent="0.25">
      <c r="A460" s="95" t="s">
        <v>10</v>
      </c>
      <c r="B460" s="99">
        <v>4081968.1855999995</v>
      </c>
      <c r="C460" s="43">
        <f t="shared" si="67"/>
        <v>4082000</v>
      </c>
      <c r="D460" s="44">
        <f>FisCap!J16</f>
        <v>0.83457424519349921</v>
      </c>
      <c r="E460" s="48">
        <f t="shared" si="68"/>
        <v>3407000</v>
      </c>
      <c r="F460" s="1"/>
      <c r="G460" s="10">
        <f>Transportation!L16</f>
        <v>-996.07871115396745</v>
      </c>
      <c r="H460" s="10">
        <f t="shared" si="69"/>
        <v>4080972.1068888456</v>
      </c>
      <c r="I460" s="43">
        <f t="shared" si="70"/>
        <v>4081000</v>
      </c>
      <c r="J460" s="43">
        <f t="shared" si="71"/>
        <v>-1000</v>
      </c>
      <c r="K460" s="44">
        <f>FisCap!K16</f>
        <v>0.83454395534862558</v>
      </c>
      <c r="L460" s="49">
        <f t="shared" si="72"/>
        <v>3406000</v>
      </c>
      <c r="M460" s="46">
        <f t="shared" si="73"/>
        <v>-1000</v>
      </c>
      <c r="N460" s="42"/>
    </row>
    <row r="461" spans="1:14" x14ac:dyDescent="0.25">
      <c r="A461" s="95" t="s">
        <v>11</v>
      </c>
      <c r="B461" s="99">
        <v>22403651.027599998</v>
      </c>
      <c r="C461" s="43">
        <f t="shared" si="67"/>
        <v>22404000</v>
      </c>
      <c r="D461" s="44">
        <f>FisCap!J17</f>
        <v>0.47549553858121063</v>
      </c>
      <c r="E461" s="48">
        <f t="shared" si="68"/>
        <v>10653000</v>
      </c>
      <c r="F461" s="1"/>
      <c r="G461" s="10">
        <f>Transportation!L17</f>
        <v>6474.999820364812</v>
      </c>
      <c r="H461" s="10">
        <f t="shared" si="69"/>
        <v>22410126.027420364</v>
      </c>
      <c r="I461" s="43">
        <f t="shared" si="70"/>
        <v>22410000</v>
      </c>
      <c r="J461" s="43">
        <f t="shared" si="71"/>
        <v>6000</v>
      </c>
      <c r="K461" s="44">
        <f>FisCap!K17</f>
        <v>0.47568518912777646</v>
      </c>
      <c r="L461" s="49">
        <f t="shared" si="72"/>
        <v>10660000</v>
      </c>
      <c r="M461" s="46">
        <f t="shared" si="73"/>
        <v>7000</v>
      </c>
      <c r="N461" s="42"/>
    </row>
    <row r="462" spans="1:14" x14ac:dyDescent="0.25">
      <c r="A462" s="95" t="s">
        <v>51</v>
      </c>
      <c r="B462" s="99">
        <v>1268603.0553000001</v>
      </c>
      <c r="C462" s="43">
        <f t="shared" si="67"/>
        <v>1269000</v>
      </c>
      <c r="D462" s="44">
        <f>FisCap!J18</f>
        <v>0.74033134784788501</v>
      </c>
      <c r="E462" s="48">
        <f t="shared" si="68"/>
        <v>939000</v>
      </c>
      <c r="F462" s="1"/>
      <c r="G462" s="10">
        <f>Transportation!L18</f>
        <v>-381.25148669721329</v>
      </c>
      <c r="H462" s="10">
        <f t="shared" si="69"/>
        <v>1268221.8038133029</v>
      </c>
      <c r="I462" s="43">
        <f t="shared" si="70"/>
        <v>1268000</v>
      </c>
      <c r="J462" s="43">
        <f t="shared" si="71"/>
        <v>-1000</v>
      </c>
      <c r="K462" s="44">
        <f>FisCap!K18</f>
        <v>0.74030512647424418</v>
      </c>
      <c r="L462" s="49">
        <f t="shared" si="72"/>
        <v>939000</v>
      </c>
      <c r="M462" s="46">
        <f t="shared" si="73"/>
        <v>0</v>
      </c>
      <c r="N462" s="42"/>
    </row>
    <row r="463" spans="1:14" x14ac:dyDescent="0.25">
      <c r="A463" s="95" t="s">
        <v>14</v>
      </c>
      <c r="B463" s="99">
        <v>20902358.587499999</v>
      </c>
      <c r="C463" s="43">
        <f t="shared" si="67"/>
        <v>20902000</v>
      </c>
      <c r="D463" s="44">
        <f>FisCap!J19</f>
        <v>0.55395359482735318</v>
      </c>
      <c r="E463" s="48">
        <f t="shared" si="68"/>
        <v>11579000</v>
      </c>
      <c r="F463" s="1"/>
      <c r="G463" s="10">
        <f>Transportation!L19</f>
        <v>5111.248176488818</v>
      </c>
      <c r="H463" s="10">
        <f t="shared" si="69"/>
        <v>20907469.835676488</v>
      </c>
      <c r="I463" s="43">
        <f t="shared" si="70"/>
        <v>20907000</v>
      </c>
      <c r="J463" s="43">
        <f t="shared" si="71"/>
        <v>5000</v>
      </c>
      <c r="K463" s="44">
        <f>FisCap!K19</f>
        <v>0.55412146288306752</v>
      </c>
      <c r="L463" s="49">
        <f t="shared" si="72"/>
        <v>11585000</v>
      </c>
      <c r="M463" s="46">
        <f t="shared" si="73"/>
        <v>6000</v>
      </c>
      <c r="N463" s="42"/>
    </row>
    <row r="464" spans="1:14" x14ac:dyDescent="0.25">
      <c r="A464" s="95" t="s">
        <v>128</v>
      </c>
      <c r="B464" s="99">
        <v>7806870.7264</v>
      </c>
      <c r="C464" s="43">
        <f t="shared" si="67"/>
        <v>7807000</v>
      </c>
      <c r="D464" s="44">
        <f>FisCap!J20</f>
        <v>0.42721645616784754</v>
      </c>
      <c r="E464" s="48">
        <f t="shared" si="68"/>
        <v>3335000</v>
      </c>
      <c r="F464" s="1"/>
      <c r="G464" s="10">
        <f>Transportation!L20</f>
        <v>2103.1265188555799</v>
      </c>
      <c r="H464" s="10">
        <f t="shared" si="69"/>
        <v>7808973.8529188558</v>
      </c>
      <c r="I464" s="43">
        <f t="shared" si="70"/>
        <v>7809000</v>
      </c>
      <c r="J464" s="43">
        <f t="shared" si="71"/>
        <v>2000</v>
      </c>
      <c r="K464" s="44">
        <f>FisCap!K20</f>
        <v>0.42730622883224378</v>
      </c>
      <c r="L464" s="49">
        <f t="shared" si="72"/>
        <v>3337000</v>
      </c>
      <c r="M464" s="46">
        <f t="shared" si="73"/>
        <v>2000</v>
      </c>
      <c r="N464" s="42"/>
    </row>
    <row r="465" spans="1:14" x14ac:dyDescent="0.25">
      <c r="A465" s="95" t="s">
        <v>16</v>
      </c>
      <c r="B465" s="99">
        <v>11528696.313299999</v>
      </c>
      <c r="C465" s="43">
        <f t="shared" si="67"/>
        <v>11529000</v>
      </c>
      <c r="D465" s="44">
        <f>FisCap!J21</f>
        <v>0.66169624455521747</v>
      </c>
      <c r="E465" s="48">
        <f t="shared" si="68"/>
        <v>7629000</v>
      </c>
      <c r="F465" s="1"/>
      <c r="G465" s="10">
        <f>Transportation!L21</f>
        <v>3591.1429580021304</v>
      </c>
      <c r="H465" s="10">
        <f t="shared" si="69"/>
        <v>11532287.456258001</v>
      </c>
      <c r="I465" s="43">
        <f t="shared" si="70"/>
        <v>11532000</v>
      </c>
      <c r="J465" s="43">
        <f t="shared" si="71"/>
        <v>3000</v>
      </c>
      <c r="K465" s="44">
        <f>FisCap!K21</f>
        <v>0.66180519528938109</v>
      </c>
      <c r="L465" s="49">
        <f t="shared" si="72"/>
        <v>7632000</v>
      </c>
      <c r="M465" s="46">
        <f t="shared" si="73"/>
        <v>3000</v>
      </c>
      <c r="N465" s="42"/>
    </row>
    <row r="466" spans="1:14" x14ac:dyDescent="0.25">
      <c r="A466" s="95" t="s">
        <v>17</v>
      </c>
      <c r="B466" s="99">
        <v>4273377.7194999997</v>
      </c>
      <c r="C466" s="43">
        <f t="shared" si="67"/>
        <v>4273000</v>
      </c>
      <c r="D466" s="44">
        <f>FisCap!J22</f>
        <v>0.77532917875416807</v>
      </c>
      <c r="E466" s="48">
        <f t="shared" si="68"/>
        <v>3313000</v>
      </c>
      <c r="F466" s="1"/>
      <c r="G466" s="10">
        <f>Transportation!L22</f>
        <v>-1333.3472364878328</v>
      </c>
      <c r="H466" s="10">
        <f t="shared" si="69"/>
        <v>4272044.3722635116</v>
      </c>
      <c r="I466" s="43">
        <f t="shared" si="70"/>
        <v>4272000</v>
      </c>
      <c r="J466" s="43">
        <f t="shared" si="71"/>
        <v>-1000</v>
      </c>
      <c r="K466" s="44">
        <f>FisCap!K22</f>
        <v>0.77529050224587115</v>
      </c>
      <c r="L466" s="49">
        <f t="shared" si="72"/>
        <v>3312000</v>
      </c>
      <c r="M466" s="46">
        <f t="shared" si="73"/>
        <v>-1000</v>
      </c>
      <c r="N466" s="42"/>
    </row>
    <row r="467" spans="1:14" x14ac:dyDescent="0.25">
      <c r="A467" s="95" t="s">
        <v>18</v>
      </c>
      <c r="B467" s="99">
        <v>1896289.4075</v>
      </c>
      <c r="C467" s="43">
        <f t="shared" si="67"/>
        <v>1896000</v>
      </c>
      <c r="D467" s="44">
        <f>FisCap!J23</f>
        <v>0.77479048670715112</v>
      </c>
      <c r="E467" s="48">
        <f t="shared" si="68"/>
        <v>1469000</v>
      </c>
      <c r="F467" s="1"/>
      <c r="G467" s="10">
        <f>Transportation!L23</f>
        <v>891.46236201766033</v>
      </c>
      <c r="H467" s="10">
        <f t="shared" si="69"/>
        <v>1897180.8698620177</v>
      </c>
      <c r="I467" s="43">
        <f t="shared" si="70"/>
        <v>1897000</v>
      </c>
      <c r="J467" s="43">
        <f t="shared" si="71"/>
        <v>1000</v>
      </c>
      <c r="K467" s="44">
        <f>FisCap!K23</f>
        <v>0.77482703497141592</v>
      </c>
      <c r="L467" s="49">
        <f t="shared" si="72"/>
        <v>1470000</v>
      </c>
      <c r="M467" s="46">
        <f t="shared" si="73"/>
        <v>1000</v>
      </c>
      <c r="N467" s="42"/>
    </row>
    <row r="468" spans="1:14" x14ac:dyDescent="0.25">
      <c r="A468" s="95" t="s">
        <v>24</v>
      </c>
      <c r="B468" s="99">
        <v>10968705.0704</v>
      </c>
      <c r="C468" s="43">
        <f t="shared" si="67"/>
        <v>10969000</v>
      </c>
      <c r="D468" s="44">
        <f>FisCap!J24</f>
        <v>0.71412393354050163</v>
      </c>
      <c r="E468" s="48">
        <f t="shared" si="68"/>
        <v>7833000</v>
      </c>
      <c r="F468" s="1"/>
      <c r="G468" s="10">
        <f>Transportation!L24</f>
        <v>2672.0717385715134</v>
      </c>
      <c r="H468" s="10">
        <f t="shared" si="69"/>
        <v>10971377.142138571</v>
      </c>
      <c r="I468" s="43">
        <f t="shared" si="70"/>
        <v>10971000</v>
      </c>
      <c r="J468" s="43">
        <f t="shared" si="71"/>
        <v>2000</v>
      </c>
      <c r="K468" s="44">
        <f>FisCap!K24</f>
        <v>0.71419584340339271</v>
      </c>
      <c r="L468" s="49">
        <f t="shared" si="72"/>
        <v>7835000</v>
      </c>
      <c r="M468" s="46">
        <f t="shared" si="73"/>
        <v>2000</v>
      </c>
      <c r="N468" s="42"/>
    </row>
    <row r="469" spans="1:14" x14ac:dyDescent="0.25">
      <c r="A469" s="95" t="s">
        <v>26</v>
      </c>
      <c r="B469" s="99">
        <v>12983847.433600001</v>
      </c>
      <c r="C469" s="43">
        <f t="shared" si="67"/>
        <v>12984000</v>
      </c>
      <c r="D469" s="44">
        <f>FisCap!J25</f>
        <v>0.70904700853049052</v>
      </c>
      <c r="E469" s="48">
        <f t="shared" si="68"/>
        <v>9206000</v>
      </c>
      <c r="F469" s="1"/>
      <c r="G469" s="10">
        <f>Transportation!L25</f>
        <v>-152.93714550723399</v>
      </c>
      <c r="H469" s="10">
        <f t="shared" si="69"/>
        <v>12983694.496454494</v>
      </c>
      <c r="I469" s="43">
        <f t="shared" si="70"/>
        <v>12984000</v>
      </c>
      <c r="J469" s="43">
        <f t="shared" si="71"/>
        <v>0</v>
      </c>
      <c r="K469" s="44">
        <f>FisCap!K25</f>
        <v>0.7090650244722505</v>
      </c>
      <c r="L469" s="49">
        <f t="shared" si="72"/>
        <v>9207000</v>
      </c>
      <c r="M469" s="46">
        <f t="shared" si="73"/>
        <v>1000</v>
      </c>
      <c r="N469" s="42"/>
    </row>
    <row r="470" spans="1:14" x14ac:dyDescent="0.25">
      <c r="A470" s="95" t="s">
        <v>27</v>
      </c>
      <c r="B470" s="99">
        <v>6301599.9496999998</v>
      </c>
      <c r="C470" s="43">
        <f t="shared" si="67"/>
        <v>6302000</v>
      </c>
      <c r="D470" s="44">
        <f>FisCap!J26</f>
        <v>0.82093143988292461</v>
      </c>
      <c r="E470" s="48">
        <f t="shared" si="68"/>
        <v>5174000</v>
      </c>
      <c r="F470" s="1"/>
      <c r="G470" s="10">
        <f>Transportation!L26</f>
        <v>-496.48391120439527</v>
      </c>
      <c r="H470" s="10">
        <f t="shared" si="69"/>
        <v>6301103.4657887956</v>
      </c>
      <c r="I470" s="43">
        <f t="shared" si="70"/>
        <v>6301000</v>
      </c>
      <c r="J470" s="43">
        <f t="shared" si="71"/>
        <v>-1000</v>
      </c>
      <c r="K470" s="44">
        <f>FisCap!K26</f>
        <v>0.82091411057944652</v>
      </c>
      <c r="L470" s="49">
        <f t="shared" si="72"/>
        <v>5173000</v>
      </c>
      <c r="M470" s="46">
        <f t="shared" si="73"/>
        <v>-1000</v>
      </c>
      <c r="N470" s="42"/>
    </row>
    <row r="471" spans="1:14" x14ac:dyDescent="0.25">
      <c r="A471" s="95" t="s">
        <v>28</v>
      </c>
      <c r="B471" s="99">
        <v>9407354.9913000017</v>
      </c>
      <c r="C471" s="43">
        <f t="shared" si="67"/>
        <v>9407000</v>
      </c>
      <c r="D471" s="44">
        <f>FisCap!J27</f>
        <v>0.72585056293812267</v>
      </c>
      <c r="E471" s="48">
        <f t="shared" si="68"/>
        <v>6828000</v>
      </c>
      <c r="F471" s="1"/>
      <c r="G471" s="10">
        <f>Transportation!L27</f>
        <v>2333.8791823492134</v>
      </c>
      <c r="H471" s="10">
        <f t="shared" si="69"/>
        <v>9409688.8704823516</v>
      </c>
      <c r="I471" s="43">
        <f t="shared" si="70"/>
        <v>9410000</v>
      </c>
      <c r="J471" s="43">
        <f t="shared" si="71"/>
        <v>3000</v>
      </c>
      <c r="K471" s="44">
        <f>FisCap!K27</f>
        <v>0.72595493450504622</v>
      </c>
      <c r="L471" s="49">
        <f t="shared" si="72"/>
        <v>6831000</v>
      </c>
      <c r="M471" s="46">
        <f t="shared" si="73"/>
        <v>3000</v>
      </c>
      <c r="N471" s="42"/>
    </row>
    <row r="472" spans="1:14" x14ac:dyDescent="0.25">
      <c r="A472" s="95" t="s">
        <v>29</v>
      </c>
      <c r="B472" s="99">
        <v>2487372.3262999998</v>
      </c>
      <c r="C472" s="43">
        <f t="shared" si="67"/>
        <v>2487000</v>
      </c>
      <c r="D472" s="44">
        <f>FisCap!J28</f>
        <v>0.77785991971167923</v>
      </c>
      <c r="E472" s="48">
        <f t="shared" si="68"/>
        <v>1935000</v>
      </c>
      <c r="F472" s="1"/>
      <c r="G472" s="10">
        <f>Transportation!L28</f>
        <v>208.72941598171968</v>
      </c>
      <c r="H472" s="10">
        <f t="shared" si="69"/>
        <v>2487581.0557159814</v>
      </c>
      <c r="I472" s="43">
        <f t="shared" si="70"/>
        <v>2488000</v>
      </c>
      <c r="J472" s="43">
        <f t="shared" si="71"/>
        <v>1000</v>
      </c>
      <c r="K472" s="44">
        <f>FisCap!K28</f>
        <v>0.77796295379627844</v>
      </c>
      <c r="L472" s="49">
        <f t="shared" si="72"/>
        <v>1936000</v>
      </c>
      <c r="M472" s="46">
        <f t="shared" si="73"/>
        <v>1000</v>
      </c>
      <c r="N472" s="42"/>
    </row>
    <row r="473" spans="1:14" x14ac:dyDescent="0.25">
      <c r="A473" s="95" t="s">
        <v>15</v>
      </c>
      <c r="B473" s="99">
        <v>10890274.485100001</v>
      </c>
      <c r="C473" s="43">
        <f t="shared" si="67"/>
        <v>10890000</v>
      </c>
      <c r="D473" s="44">
        <f>FisCap!J29</f>
        <v>0.55395359482735318</v>
      </c>
      <c r="E473" s="48">
        <f t="shared" si="68"/>
        <v>6033000</v>
      </c>
      <c r="F473" s="1"/>
      <c r="G473" s="10">
        <f>Transportation!L29</f>
        <v>5116.4038037468417</v>
      </c>
      <c r="H473" s="10">
        <f t="shared" si="69"/>
        <v>10895390.888903748</v>
      </c>
      <c r="I473" s="43">
        <f t="shared" si="70"/>
        <v>10895000</v>
      </c>
      <c r="J473" s="43">
        <f t="shared" si="71"/>
        <v>5000</v>
      </c>
      <c r="K473" s="44">
        <f>FisCap!K29</f>
        <v>0.55412146288306752</v>
      </c>
      <c r="L473" s="49">
        <f t="shared" si="72"/>
        <v>6037000</v>
      </c>
      <c r="M473" s="46">
        <f t="shared" si="73"/>
        <v>4000</v>
      </c>
      <c r="N473" s="42"/>
    </row>
    <row r="474" spans="1:14" x14ac:dyDescent="0.25">
      <c r="A474" s="95" t="s">
        <v>6</v>
      </c>
      <c r="B474" s="99">
        <v>1597772.9853000001</v>
      </c>
      <c r="C474" s="43">
        <f t="shared" si="67"/>
        <v>1598000</v>
      </c>
      <c r="D474" s="44">
        <f>FisCap!J30</f>
        <v>0.5763188199756264</v>
      </c>
      <c r="E474" s="48">
        <f t="shared" si="68"/>
        <v>921000</v>
      </c>
      <c r="F474" s="1"/>
      <c r="G474" s="10">
        <f>Transportation!L30</f>
        <v>0</v>
      </c>
      <c r="H474" s="10">
        <f t="shared" si="69"/>
        <v>1597772.9853000001</v>
      </c>
      <c r="I474" s="43">
        <f t="shared" si="70"/>
        <v>1598000</v>
      </c>
      <c r="J474" s="43">
        <f t="shared" si="71"/>
        <v>0</v>
      </c>
      <c r="K474" s="44">
        <f>FisCap!K30</f>
        <v>0.57644939016680186</v>
      </c>
      <c r="L474" s="49">
        <f t="shared" si="72"/>
        <v>921000</v>
      </c>
      <c r="M474" s="46">
        <f t="shared" si="73"/>
        <v>0</v>
      </c>
      <c r="N474" s="42"/>
    </row>
    <row r="475" spans="1:14" x14ac:dyDescent="0.25">
      <c r="A475" s="95" t="s">
        <v>30</v>
      </c>
      <c r="B475" s="99">
        <v>9639498.1532000005</v>
      </c>
      <c r="C475" s="43">
        <f t="shared" si="67"/>
        <v>9639000</v>
      </c>
      <c r="D475" s="44">
        <f>FisCap!J31</f>
        <v>0.68201435607670469</v>
      </c>
      <c r="E475" s="48">
        <f t="shared" si="68"/>
        <v>6574000</v>
      </c>
      <c r="F475" s="1"/>
      <c r="G475" s="10">
        <f>Transportation!L31</f>
        <v>5.6713559665628397</v>
      </c>
      <c r="H475" s="10">
        <f t="shared" si="69"/>
        <v>9639503.824555967</v>
      </c>
      <c r="I475" s="43">
        <f t="shared" si="70"/>
        <v>9640000</v>
      </c>
      <c r="J475" s="43">
        <f t="shared" si="71"/>
        <v>1000</v>
      </c>
      <c r="K475" s="44">
        <f>FisCap!K31</f>
        <v>0.68206338395813804</v>
      </c>
      <c r="L475" s="49">
        <f t="shared" si="72"/>
        <v>6575000</v>
      </c>
      <c r="M475" s="46">
        <f t="shared" si="73"/>
        <v>1000</v>
      </c>
      <c r="N475" s="42"/>
    </row>
    <row r="476" spans="1:14" x14ac:dyDescent="0.25">
      <c r="A476" s="95" t="s">
        <v>32</v>
      </c>
      <c r="B476" s="99">
        <v>9443153.0921</v>
      </c>
      <c r="C476" s="43">
        <f t="shared" si="67"/>
        <v>9443000</v>
      </c>
      <c r="D476" s="44">
        <f>FisCap!J32</f>
        <v>0.57347105252118258</v>
      </c>
      <c r="E476" s="48">
        <f t="shared" si="68"/>
        <v>5415000</v>
      </c>
      <c r="F476" s="1"/>
      <c r="G476" s="10">
        <f>Transportation!L32</f>
        <v>-923.95210397873666</v>
      </c>
      <c r="H476" s="10">
        <f t="shared" si="69"/>
        <v>9442229.139996022</v>
      </c>
      <c r="I476" s="43">
        <f t="shared" si="70"/>
        <v>9442000</v>
      </c>
      <c r="J476" s="43">
        <f t="shared" si="71"/>
        <v>-1000</v>
      </c>
      <c r="K476" s="44">
        <f>FisCap!K32</f>
        <v>0.57347402145447468</v>
      </c>
      <c r="L476" s="49">
        <f t="shared" si="72"/>
        <v>5415000</v>
      </c>
      <c r="M476" s="46">
        <f t="shared" si="73"/>
        <v>0</v>
      </c>
      <c r="N476" s="42"/>
    </row>
    <row r="477" spans="1:14" x14ac:dyDescent="0.25">
      <c r="A477" s="95" t="s">
        <v>121</v>
      </c>
      <c r="B477" s="99">
        <v>16724554.708899999</v>
      </c>
      <c r="C477" s="43">
        <f t="shared" si="67"/>
        <v>16725000</v>
      </c>
      <c r="D477" s="44">
        <f>FisCap!J33</f>
        <v>0.52633010349922649</v>
      </c>
      <c r="E477" s="48">
        <f t="shared" si="68"/>
        <v>8803000</v>
      </c>
      <c r="F477" s="1"/>
      <c r="G477" s="10">
        <f>Transportation!L33</f>
        <v>6346.8041518780483</v>
      </c>
      <c r="H477" s="10">
        <f t="shared" si="69"/>
        <v>16730901.513051877</v>
      </c>
      <c r="I477" s="43">
        <f t="shared" si="70"/>
        <v>16731000</v>
      </c>
      <c r="J477" s="43">
        <f t="shared" si="71"/>
        <v>6000</v>
      </c>
      <c r="K477" s="44">
        <f>FisCap!K33</f>
        <v>0.52617907553613996</v>
      </c>
      <c r="L477" s="49">
        <f t="shared" si="72"/>
        <v>8804000</v>
      </c>
      <c r="M477" s="46">
        <f t="shared" si="73"/>
        <v>1000</v>
      </c>
      <c r="N477" s="42"/>
    </row>
    <row r="478" spans="1:14" x14ac:dyDescent="0.25">
      <c r="A478" s="95" t="s">
        <v>35</v>
      </c>
      <c r="B478" s="99">
        <v>4774738.7494999999</v>
      </c>
      <c r="C478" s="43">
        <f t="shared" si="67"/>
        <v>4775000</v>
      </c>
      <c r="D478" s="44">
        <f>FisCap!J34</f>
        <v>0.83322975066389482</v>
      </c>
      <c r="E478" s="48">
        <f t="shared" si="68"/>
        <v>3979000</v>
      </c>
      <c r="F478" s="1"/>
      <c r="G478" s="10">
        <f>Transportation!L34</f>
        <v>212.7768137066526</v>
      </c>
      <c r="H478" s="10">
        <f t="shared" si="69"/>
        <v>4774951.5263137063</v>
      </c>
      <c r="I478" s="43">
        <f t="shared" si="70"/>
        <v>4775000</v>
      </c>
      <c r="J478" s="43">
        <f t="shared" si="71"/>
        <v>0</v>
      </c>
      <c r="K478" s="44">
        <f>FisCap!K34</f>
        <v>0.83324007715369708</v>
      </c>
      <c r="L478" s="49">
        <f t="shared" si="72"/>
        <v>3979000</v>
      </c>
      <c r="M478" s="46">
        <f t="shared" si="73"/>
        <v>0</v>
      </c>
      <c r="N478" s="42"/>
    </row>
    <row r="479" spans="1:14" x14ac:dyDescent="0.25">
      <c r="A479" s="95" t="s">
        <v>38</v>
      </c>
      <c r="B479" s="99">
        <v>15213488.070900001</v>
      </c>
      <c r="C479" s="43">
        <f t="shared" si="67"/>
        <v>15213000</v>
      </c>
      <c r="D479" s="44">
        <f>FisCap!J35</f>
        <v>0.5050857317058175</v>
      </c>
      <c r="E479" s="48">
        <f t="shared" si="68"/>
        <v>7684000</v>
      </c>
      <c r="F479" s="1"/>
      <c r="G479" s="10">
        <f>Transportation!L35</f>
        <v>-4716.8764153756165</v>
      </c>
      <c r="H479" s="10">
        <f t="shared" si="69"/>
        <v>15208771.194484625</v>
      </c>
      <c r="I479" s="43">
        <f t="shared" si="70"/>
        <v>15209000</v>
      </c>
      <c r="J479" s="43">
        <f t="shared" si="71"/>
        <v>-4000</v>
      </c>
      <c r="K479" s="44">
        <f>FisCap!K35</f>
        <v>0.5049862215561165</v>
      </c>
      <c r="L479" s="49">
        <f t="shared" si="72"/>
        <v>7680000</v>
      </c>
      <c r="M479" s="46">
        <f t="shared" si="73"/>
        <v>-4000</v>
      </c>
      <c r="N479" s="42"/>
    </row>
    <row r="480" spans="1:14" x14ac:dyDescent="0.25">
      <c r="A480" s="95" t="s">
        <v>39</v>
      </c>
      <c r="B480" s="99">
        <v>168334657.94730002</v>
      </c>
      <c r="C480" s="43">
        <f t="shared" si="67"/>
        <v>168335000</v>
      </c>
      <c r="D480" s="44">
        <f>FisCap!J36</f>
        <v>0.25</v>
      </c>
      <c r="E480" s="48">
        <f t="shared" si="68"/>
        <v>42084000</v>
      </c>
      <c r="F480" s="1"/>
      <c r="G480" s="10">
        <f>Transportation!L36</f>
        <v>-20835.96348269951</v>
      </c>
      <c r="H480" s="10">
        <f t="shared" si="69"/>
        <v>168313821.98381731</v>
      </c>
      <c r="I480" s="43">
        <f t="shared" si="70"/>
        <v>168314000</v>
      </c>
      <c r="J480" s="43">
        <f t="shared" si="71"/>
        <v>-21000</v>
      </c>
      <c r="K480" s="44">
        <f>FisCap!K36</f>
        <v>0.25</v>
      </c>
      <c r="L480" s="49">
        <f t="shared" si="72"/>
        <v>42079000</v>
      </c>
      <c r="M480" s="46">
        <f t="shared" si="73"/>
        <v>-5000</v>
      </c>
      <c r="N480" s="42"/>
    </row>
    <row r="481" spans="1:14" x14ac:dyDescent="0.25">
      <c r="A481" s="95" t="s">
        <v>109</v>
      </c>
      <c r="B481" s="99">
        <v>1449177.4761999999</v>
      </c>
      <c r="C481" s="43">
        <f t="shared" si="67"/>
        <v>1449000</v>
      </c>
      <c r="D481" s="44">
        <f>FisCap!J37</f>
        <v>0.68045237790578494</v>
      </c>
      <c r="E481" s="48">
        <f t="shared" si="68"/>
        <v>986000</v>
      </c>
      <c r="F481" s="1"/>
      <c r="G481" s="10">
        <f>Transportation!L37</f>
        <v>0</v>
      </c>
      <c r="H481" s="10">
        <f t="shared" si="69"/>
        <v>1449177.4761999999</v>
      </c>
      <c r="I481" s="43">
        <f t="shared" si="70"/>
        <v>1449000</v>
      </c>
      <c r="J481" s="43">
        <f t="shared" si="71"/>
        <v>0</v>
      </c>
      <c r="K481" s="44">
        <f>FisCap!K37</f>
        <v>0.68056181871494648</v>
      </c>
      <c r="L481" s="49">
        <f t="shared" si="72"/>
        <v>986000</v>
      </c>
      <c r="M481" s="46">
        <f t="shared" si="73"/>
        <v>0</v>
      </c>
      <c r="N481" s="42"/>
    </row>
    <row r="482" spans="1:14" x14ac:dyDescent="0.25">
      <c r="A482" s="95" t="s">
        <v>40</v>
      </c>
      <c r="B482" s="99">
        <v>3770506.7571999999</v>
      </c>
      <c r="C482" s="43">
        <f t="shared" si="67"/>
        <v>3771000</v>
      </c>
      <c r="D482" s="44">
        <f>FisCap!J38</f>
        <v>0.6990463342551122</v>
      </c>
      <c r="E482" s="48">
        <f t="shared" si="68"/>
        <v>2636000</v>
      </c>
      <c r="F482" s="1"/>
      <c r="G482" s="10">
        <f>Transportation!L38</f>
        <v>1408.8169990102315</v>
      </c>
      <c r="H482" s="10">
        <f t="shared" si="69"/>
        <v>3771915.5741990102</v>
      </c>
      <c r="I482" s="43">
        <f t="shared" si="70"/>
        <v>3772000</v>
      </c>
      <c r="J482" s="43">
        <f t="shared" si="71"/>
        <v>1000</v>
      </c>
      <c r="K482" s="44">
        <f>FisCap!K38</f>
        <v>0.6991447507344184</v>
      </c>
      <c r="L482" s="49">
        <f t="shared" si="72"/>
        <v>2637000</v>
      </c>
      <c r="M482" s="46">
        <f t="shared" si="73"/>
        <v>1000</v>
      </c>
      <c r="N482" s="42"/>
    </row>
    <row r="483" spans="1:14" x14ac:dyDescent="0.25">
      <c r="A483" s="95" t="s">
        <v>41</v>
      </c>
      <c r="B483" s="99">
        <v>6380263.5609999998</v>
      </c>
      <c r="C483" s="43">
        <f t="shared" si="67"/>
        <v>6380000</v>
      </c>
      <c r="D483" s="44">
        <f>FisCap!J39</f>
        <v>0.67340688319482411</v>
      </c>
      <c r="E483" s="48">
        <f t="shared" si="68"/>
        <v>4296000</v>
      </c>
      <c r="F483" s="1"/>
      <c r="G483" s="10">
        <f>Transportation!L39</f>
        <v>-1649.8626105713629</v>
      </c>
      <c r="H483" s="10">
        <f t="shared" si="69"/>
        <v>6378613.6983894287</v>
      </c>
      <c r="I483" s="43">
        <f t="shared" si="70"/>
        <v>6379000</v>
      </c>
      <c r="J483" s="43">
        <f t="shared" si="71"/>
        <v>-1000</v>
      </c>
      <c r="K483" s="44">
        <f>FisCap!K39</f>
        <v>0.67337591099110172</v>
      </c>
      <c r="L483" s="49">
        <f t="shared" si="72"/>
        <v>4295000</v>
      </c>
      <c r="M483" s="46">
        <f t="shared" si="73"/>
        <v>-1000</v>
      </c>
      <c r="N483" s="42"/>
    </row>
    <row r="484" spans="1:14" x14ac:dyDescent="0.25">
      <c r="A484" s="95" t="s">
        <v>146</v>
      </c>
      <c r="B484" s="99">
        <v>2583731.9841999998</v>
      </c>
      <c r="C484" s="43">
        <f t="shared" si="67"/>
        <v>2584000</v>
      </c>
      <c r="D484" s="44">
        <f>FisCap!J40</f>
        <v>1</v>
      </c>
      <c r="E484" s="48">
        <f t="shared" si="68"/>
        <v>2584000</v>
      </c>
      <c r="F484" s="1"/>
      <c r="G484" s="10">
        <f>Transportation!L40</f>
        <v>0</v>
      </c>
      <c r="H484" s="10">
        <f t="shared" si="69"/>
        <v>2583731.9841999998</v>
      </c>
      <c r="I484" s="43">
        <f t="shared" si="70"/>
        <v>2584000</v>
      </c>
      <c r="J484" s="43">
        <f t="shared" si="71"/>
        <v>0</v>
      </c>
      <c r="K484" s="44">
        <f>FisCap!K40</f>
        <v>1</v>
      </c>
      <c r="L484" s="49">
        <f t="shared" si="72"/>
        <v>2584000</v>
      </c>
      <c r="M484" s="46">
        <f t="shared" si="73"/>
        <v>0</v>
      </c>
      <c r="N484" s="42"/>
    </row>
    <row r="485" spans="1:14" x14ac:dyDescent="0.25">
      <c r="A485" s="95" t="s">
        <v>42</v>
      </c>
      <c r="B485" s="99">
        <v>17189059.600499999</v>
      </c>
      <c r="C485" s="43">
        <f t="shared" si="67"/>
        <v>17189000</v>
      </c>
      <c r="D485" s="44">
        <f>FisCap!J41</f>
        <v>0.60171731111166982</v>
      </c>
      <c r="E485" s="48">
        <f t="shared" si="68"/>
        <v>10343000</v>
      </c>
      <c r="F485" s="1"/>
      <c r="G485" s="10">
        <f>Transportation!L41</f>
        <v>-642.77983684965147</v>
      </c>
      <c r="H485" s="10">
        <f t="shared" si="69"/>
        <v>17188416.82066315</v>
      </c>
      <c r="I485" s="43">
        <f t="shared" si="70"/>
        <v>17188000</v>
      </c>
      <c r="J485" s="43">
        <f t="shared" si="71"/>
        <v>-1000</v>
      </c>
      <c r="K485" s="44">
        <f>FisCap!K41</f>
        <v>0.6017188022551202</v>
      </c>
      <c r="L485" s="49">
        <f t="shared" si="72"/>
        <v>10342000</v>
      </c>
      <c r="M485" s="46">
        <f t="shared" si="73"/>
        <v>-1000</v>
      </c>
      <c r="N485" s="42"/>
    </row>
    <row r="486" spans="1:14" x14ac:dyDescent="0.25">
      <c r="A486" s="95" t="s">
        <v>43</v>
      </c>
      <c r="B486" s="99">
        <v>9078532.4429000001</v>
      </c>
      <c r="C486" s="43">
        <f t="shared" si="67"/>
        <v>9079000</v>
      </c>
      <c r="D486" s="44">
        <f>FisCap!J42</f>
        <v>0.64330461678011219</v>
      </c>
      <c r="E486" s="48">
        <f t="shared" si="68"/>
        <v>5841000</v>
      </c>
      <c r="F486" s="1"/>
      <c r="G486" s="10">
        <f>Transportation!L42</f>
        <v>-740.10703662853973</v>
      </c>
      <c r="H486" s="10">
        <f t="shared" si="69"/>
        <v>9077792.3358633723</v>
      </c>
      <c r="I486" s="43">
        <f t="shared" si="70"/>
        <v>9078000</v>
      </c>
      <c r="J486" s="43">
        <f t="shared" si="71"/>
        <v>-1000</v>
      </c>
      <c r="K486" s="44">
        <f>FisCap!K42</f>
        <v>0.64330015149983488</v>
      </c>
      <c r="L486" s="49">
        <f t="shared" si="72"/>
        <v>5840000</v>
      </c>
      <c r="M486" s="46">
        <f t="shared" si="73"/>
        <v>-1000</v>
      </c>
      <c r="N486" s="42"/>
    </row>
    <row r="487" spans="1:14" x14ac:dyDescent="0.25">
      <c r="A487" s="95" t="s">
        <v>44</v>
      </c>
      <c r="B487" s="99">
        <v>4354947.6448999997</v>
      </c>
      <c r="C487" s="43">
        <f t="shared" si="67"/>
        <v>4355000</v>
      </c>
      <c r="D487" s="44">
        <f>FisCap!J43</f>
        <v>0.64330461678011219</v>
      </c>
      <c r="E487" s="48">
        <f t="shared" si="68"/>
        <v>2802000</v>
      </c>
      <c r="F487" s="1"/>
      <c r="G487" s="10">
        <f>Transportation!L43</f>
        <v>0</v>
      </c>
      <c r="H487" s="10">
        <f t="shared" si="69"/>
        <v>4354947.6448999997</v>
      </c>
      <c r="I487" s="43">
        <f t="shared" si="70"/>
        <v>4355000</v>
      </c>
      <c r="J487" s="43">
        <f t="shared" si="71"/>
        <v>0</v>
      </c>
      <c r="K487" s="44">
        <f>FisCap!K43</f>
        <v>0.64330015149983488</v>
      </c>
      <c r="L487" s="49">
        <f t="shared" si="72"/>
        <v>2802000</v>
      </c>
      <c r="M487" s="46">
        <f t="shared" si="73"/>
        <v>0</v>
      </c>
      <c r="N487" s="42"/>
    </row>
    <row r="488" spans="1:14" x14ac:dyDescent="0.25">
      <c r="A488" s="95" t="s">
        <v>25</v>
      </c>
      <c r="B488" s="99">
        <v>4847901.7607000005</v>
      </c>
      <c r="C488" s="43">
        <f t="shared" si="67"/>
        <v>4848000</v>
      </c>
      <c r="D488" s="44">
        <f>FisCap!J44</f>
        <v>0.71412393354050163</v>
      </c>
      <c r="E488" s="48">
        <f t="shared" si="68"/>
        <v>3462000</v>
      </c>
      <c r="F488" s="1"/>
      <c r="G488" s="10">
        <f>Transportation!L44</f>
        <v>856.36919250596372</v>
      </c>
      <c r="H488" s="10">
        <f t="shared" si="69"/>
        <v>4848758.1298925066</v>
      </c>
      <c r="I488" s="43">
        <f t="shared" si="70"/>
        <v>4849000</v>
      </c>
      <c r="J488" s="43">
        <f t="shared" si="71"/>
        <v>1000</v>
      </c>
      <c r="K488" s="44">
        <f>FisCap!K44</f>
        <v>0.71419584340339271</v>
      </c>
      <c r="L488" s="49">
        <f t="shared" si="72"/>
        <v>3463000</v>
      </c>
      <c r="M488" s="46">
        <f t="shared" si="73"/>
        <v>1000</v>
      </c>
      <c r="N488" s="42"/>
    </row>
    <row r="489" spans="1:14" x14ac:dyDescent="0.25">
      <c r="A489" s="96" t="s">
        <v>87</v>
      </c>
      <c r="B489" s="99">
        <v>735552.90359999996</v>
      </c>
      <c r="C489" s="43">
        <f t="shared" si="67"/>
        <v>736000</v>
      </c>
      <c r="D489" s="44">
        <f>FisCap!J45</f>
        <v>0.57291691139215062</v>
      </c>
      <c r="E489" s="48">
        <f t="shared" si="68"/>
        <v>422000</v>
      </c>
      <c r="F489" s="1"/>
      <c r="G489" s="10">
        <f>Transportation!L45</f>
        <v>41.666379320599418</v>
      </c>
      <c r="H489" s="10">
        <f t="shared" si="69"/>
        <v>735594.56997932051</v>
      </c>
      <c r="I489" s="43">
        <f t="shared" si="70"/>
        <v>736000</v>
      </c>
      <c r="J489" s="43">
        <f t="shared" si="71"/>
        <v>0</v>
      </c>
      <c r="K489" s="44">
        <f>FisCap!K45</f>
        <v>0.57294335657153206</v>
      </c>
      <c r="L489" s="49">
        <f t="shared" si="72"/>
        <v>422000</v>
      </c>
      <c r="M489" s="46">
        <f t="shared" si="73"/>
        <v>0</v>
      </c>
      <c r="N489" s="42"/>
    </row>
    <row r="490" spans="1:14" x14ac:dyDescent="0.25">
      <c r="A490" s="97" t="s">
        <v>45</v>
      </c>
      <c r="B490" s="99">
        <v>7458157.6776000001</v>
      </c>
      <c r="C490" s="43">
        <f t="shared" si="67"/>
        <v>7458000</v>
      </c>
      <c r="D490" s="44">
        <f>FisCap!J46</f>
        <v>0.40800351591327988</v>
      </c>
      <c r="E490" s="48">
        <f t="shared" si="68"/>
        <v>3043000</v>
      </c>
      <c r="F490" s="1"/>
      <c r="G490" s="10">
        <f>Transportation!L46</f>
        <v>-1773.1085781184825</v>
      </c>
      <c r="H490" s="10">
        <f t="shared" si="69"/>
        <v>7456384.5690218816</v>
      </c>
      <c r="I490" s="43">
        <f t="shared" si="70"/>
        <v>7456000</v>
      </c>
      <c r="J490" s="43">
        <f t="shared" si="71"/>
        <v>-2000</v>
      </c>
      <c r="K490" s="44">
        <f>FisCap!K46</f>
        <v>0.40788138509787863</v>
      </c>
      <c r="L490" s="49">
        <f t="shared" si="72"/>
        <v>3041000</v>
      </c>
      <c r="M490" s="46">
        <f t="shared" si="73"/>
        <v>-2000</v>
      </c>
      <c r="N490" s="42"/>
    </row>
    <row r="491" spans="1:14" x14ac:dyDescent="0.25">
      <c r="A491" s="97" t="s">
        <v>82</v>
      </c>
      <c r="B491" s="99">
        <v>2778178.3931999998</v>
      </c>
      <c r="C491" s="43">
        <f t="shared" si="67"/>
        <v>2778000</v>
      </c>
      <c r="D491" s="44">
        <f>FisCap!J47</f>
        <v>0.69567414005871886</v>
      </c>
      <c r="E491" s="48">
        <f t="shared" si="68"/>
        <v>1933000</v>
      </c>
      <c r="F491" s="1"/>
      <c r="G491" s="10">
        <f>Transportation!L47</f>
        <v>680.39309950860297</v>
      </c>
      <c r="H491" s="10">
        <f t="shared" si="69"/>
        <v>2778858.7862995085</v>
      </c>
      <c r="I491" s="43">
        <f t="shared" si="70"/>
        <v>2779000</v>
      </c>
      <c r="J491" s="43">
        <f t="shared" si="71"/>
        <v>1000</v>
      </c>
      <c r="K491" s="44">
        <f>FisCap!K47</f>
        <v>0.69566508645503089</v>
      </c>
      <c r="L491" s="49">
        <f t="shared" si="72"/>
        <v>1933000</v>
      </c>
      <c r="M491" s="46">
        <f t="shared" si="73"/>
        <v>0</v>
      </c>
      <c r="N491" s="42"/>
    </row>
    <row r="492" spans="1:14" x14ac:dyDescent="0.25">
      <c r="A492" s="97" t="s">
        <v>46</v>
      </c>
      <c r="B492" s="99">
        <v>4622991.0625999998</v>
      </c>
      <c r="C492" s="43">
        <f t="shared" si="67"/>
        <v>4623000</v>
      </c>
      <c r="D492" s="44">
        <f>FisCap!J48</f>
        <v>0.67210214605933227</v>
      </c>
      <c r="E492" s="48">
        <f t="shared" si="68"/>
        <v>3107000</v>
      </c>
      <c r="F492" s="1"/>
      <c r="G492" s="10">
        <f>Transportation!L48</f>
        <v>308.17841224511017</v>
      </c>
      <c r="H492" s="10">
        <f t="shared" si="69"/>
        <v>4623299.2410122445</v>
      </c>
      <c r="I492" s="43">
        <f t="shared" si="70"/>
        <v>4623000</v>
      </c>
      <c r="J492" s="43">
        <f t="shared" si="71"/>
        <v>0</v>
      </c>
      <c r="K492" s="44">
        <f>FisCap!K48</f>
        <v>0.67212244964380474</v>
      </c>
      <c r="L492" s="49">
        <f t="shared" si="72"/>
        <v>3107000</v>
      </c>
      <c r="M492" s="46">
        <f t="shared" si="73"/>
        <v>0</v>
      </c>
      <c r="N492" s="42"/>
    </row>
    <row r="493" spans="1:14" x14ac:dyDescent="0.25">
      <c r="A493" s="97" t="s">
        <v>47</v>
      </c>
      <c r="B493" s="99">
        <v>11041310.005800001</v>
      </c>
      <c r="C493" s="43">
        <f t="shared" si="67"/>
        <v>11041000</v>
      </c>
      <c r="D493" s="44">
        <f>FisCap!J49</f>
        <v>0.57648044589148473</v>
      </c>
      <c r="E493" s="48">
        <f t="shared" si="68"/>
        <v>6365000</v>
      </c>
      <c r="F493" s="1"/>
      <c r="G493" s="10">
        <f>Transportation!L49</f>
        <v>-3985.4697944423788</v>
      </c>
      <c r="H493" s="10">
        <f t="shared" si="69"/>
        <v>11037324.536005558</v>
      </c>
      <c r="I493" s="43">
        <f t="shared" si="70"/>
        <v>11037000</v>
      </c>
      <c r="J493" s="43">
        <f t="shared" si="71"/>
        <v>-4000</v>
      </c>
      <c r="K493" s="44">
        <f>FisCap!K49</f>
        <v>0.57635318909613842</v>
      </c>
      <c r="L493" s="49">
        <f t="shared" si="72"/>
        <v>6361000</v>
      </c>
      <c r="M493" s="46">
        <f t="shared" si="73"/>
        <v>-4000</v>
      </c>
      <c r="N493" s="42"/>
    </row>
    <row r="494" spans="1:14" x14ac:dyDescent="0.25">
      <c r="A494" s="96" t="s">
        <v>143</v>
      </c>
      <c r="B494" s="99">
        <v>7256307.1410000008</v>
      </c>
      <c r="C494" s="43">
        <f t="shared" si="67"/>
        <v>7256000</v>
      </c>
      <c r="D494" s="44">
        <f>FisCap!J50</f>
        <v>0.30361428751744257</v>
      </c>
      <c r="E494" s="48">
        <f t="shared" si="68"/>
        <v>2203000</v>
      </c>
      <c r="F494" s="1"/>
      <c r="G494" s="10">
        <f>Transportation!L50</f>
        <v>-1448.1709323412706</v>
      </c>
      <c r="H494" s="10">
        <f t="shared" si="69"/>
        <v>7254858.9700676594</v>
      </c>
      <c r="I494" s="43">
        <f t="shared" si="70"/>
        <v>7255000</v>
      </c>
      <c r="J494" s="43">
        <f t="shared" si="71"/>
        <v>-1000</v>
      </c>
      <c r="K494" s="44">
        <f>FisCap!K50</f>
        <v>0.30364954384768739</v>
      </c>
      <c r="L494" s="49">
        <f t="shared" si="72"/>
        <v>2203000</v>
      </c>
      <c r="M494" s="46">
        <f t="shared" si="73"/>
        <v>0</v>
      </c>
      <c r="N494" s="42"/>
    </row>
    <row r="495" spans="1:14" x14ac:dyDescent="0.25">
      <c r="A495" s="97" t="s">
        <v>122</v>
      </c>
      <c r="B495" s="99">
        <v>11669985.478700001</v>
      </c>
      <c r="C495" s="43">
        <f t="shared" si="67"/>
        <v>11670000</v>
      </c>
      <c r="D495" s="44">
        <f>FisCap!J51</f>
        <v>0.52633010349922649</v>
      </c>
      <c r="E495" s="48">
        <f t="shared" si="68"/>
        <v>6142000</v>
      </c>
      <c r="F495" s="1"/>
      <c r="G495" s="10">
        <f>Transportation!L51</f>
        <v>2388.3020604157496</v>
      </c>
      <c r="H495" s="10">
        <f t="shared" si="69"/>
        <v>11672373.780760417</v>
      </c>
      <c r="I495" s="43">
        <f t="shared" si="70"/>
        <v>11672000</v>
      </c>
      <c r="J495" s="43">
        <f t="shared" si="71"/>
        <v>2000</v>
      </c>
      <c r="K495" s="44">
        <f>FisCap!K51</f>
        <v>0.52617907553613996</v>
      </c>
      <c r="L495" s="49">
        <f t="shared" si="72"/>
        <v>6142000</v>
      </c>
      <c r="M495" s="46">
        <f t="shared" si="73"/>
        <v>0</v>
      </c>
      <c r="N495" s="42"/>
    </row>
    <row r="496" spans="1:14" x14ac:dyDescent="0.25">
      <c r="A496" s="91" t="s">
        <v>52</v>
      </c>
      <c r="B496" s="99">
        <v>8141667.4948999994</v>
      </c>
      <c r="C496" s="43">
        <f t="shared" si="67"/>
        <v>8142000</v>
      </c>
      <c r="D496" s="44">
        <f>FisCap!J52</f>
        <v>0.74033134784788501</v>
      </c>
      <c r="E496" s="48">
        <f t="shared" si="68"/>
        <v>6028000</v>
      </c>
      <c r="F496" s="1"/>
      <c r="G496" s="10">
        <f>Transportation!L52</f>
        <v>-2589.7051281764961</v>
      </c>
      <c r="H496" s="10">
        <f t="shared" si="69"/>
        <v>8139077.7897718232</v>
      </c>
      <c r="I496" s="43">
        <f t="shared" si="70"/>
        <v>8139000</v>
      </c>
      <c r="J496" s="43">
        <f t="shared" si="71"/>
        <v>-3000</v>
      </c>
      <c r="K496" s="44">
        <f>FisCap!K52</f>
        <v>0.74030512647424418</v>
      </c>
      <c r="L496" s="49">
        <f t="shared" si="72"/>
        <v>6025000</v>
      </c>
      <c r="M496" s="46">
        <f t="shared" si="73"/>
        <v>-3000</v>
      </c>
      <c r="N496" s="42"/>
    </row>
    <row r="497" spans="1:14" x14ac:dyDescent="0.25">
      <c r="A497" s="91" t="s">
        <v>53</v>
      </c>
      <c r="B497" s="99">
        <v>8148880.0108000003</v>
      </c>
      <c r="C497" s="43">
        <f t="shared" si="67"/>
        <v>8149000</v>
      </c>
      <c r="D497" s="44">
        <f>FisCap!J53</f>
        <v>0.59733335768410312</v>
      </c>
      <c r="E497" s="48">
        <f t="shared" si="68"/>
        <v>4868000</v>
      </c>
      <c r="F497" s="1"/>
      <c r="G497" s="10">
        <f>Transportation!L53</f>
        <v>-843.21325444553781</v>
      </c>
      <c r="H497" s="10">
        <f t="shared" si="69"/>
        <v>8148036.797545555</v>
      </c>
      <c r="I497" s="43">
        <f t="shared" si="70"/>
        <v>8148000</v>
      </c>
      <c r="J497" s="43">
        <f t="shared" si="71"/>
        <v>-1000</v>
      </c>
      <c r="K497" s="44">
        <f>FisCap!K53</f>
        <v>0.59730887496870211</v>
      </c>
      <c r="L497" s="49">
        <f t="shared" si="72"/>
        <v>4867000</v>
      </c>
      <c r="M497" s="46">
        <f t="shared" si="73"/>
        <v>-1000</v>
      </c>
      <c r="N497" s="42"/>
    </row>
    <row r="498" spans="1:14" x14ac:dyDescent="0.25">
      <c r="A498" s="98" t="s">
        <v>54</v>
      </c>
      <c r="B498" s="99">
        <v>7704035.7741999999</v>
      </c>
      <c r="C498" s="43">
        <f t="shared" si="67"/>
        <v>7704000</v>
      </c>
      <c r="D498" s="44">
        <f>FisCap!J54</f>
        <v>0.82864193103722306</v>
      </c>
      <c r="E498" s="48">
        <f t="shared" si="68"/>
        <v>6384000</v>
      </c>
      <c r="F498" s="1"/>
      <c r="G498" s="10">
        <f>Transportation!L54</f>
        <v>1106.9605883983709</v>
      </c>
      <c r="H498" s="10">
        <f t="shared" si="69"/>
        <v>7705142.7347883983</v>
      </c>
      <c r="I498" s="43">
        <f t="shared" si="70"/>
        <v>7705000</v>
      </c>
      <c r="J498" s="43">
        <f t="shared" si="71"/>
        <v>1000</v>
      </c>
      <c r="K498" s="44">
        <f>FisCap!K54</f>
        <v>0.82867478008301176</v>
      </c>
      <c r="L498" s="49">
        <f t="shared" si="72"/>
        <v>6385000</v>
      </c>
      <c r="M498" s="46">
        <f t="shared" si="73"/>
        <v>1000</v>
      </c>
      <c r="N498" s="42"/>
    </row>
    <row r="499" spans="1:14" x14ac:dyDescent="0.25">
      <c r="A499" s="98" t="s">
        <v>55</v>
      </c>
      <c r="B499" s="99">
        <v>14051232.181</v>
      </c>
      <c r="C499" s="43">
        <f t="shared" si="67"/>
        <v>14051000</v>
      </c>
      <c r="D499" s="44">
        <f>FisCap!J55</f>
        <v>0.61797321939824823</v>
      </c>
      <c r="E499" s="48">
        <f t="shared" si="68"/>
        <v>8683000</v>
      </c>
      <c r="F499" s="1"/>
      <c r="G499" s="10">
        <f>Transportation!L55</f>
        <v>3350.151411850391</v>
      </c>
      <c r="H499" s="10">
        <f t="shared" si="69"/>
        <v>14054582.33241185</v>
      </c>
      <c r="I499" s="43">
        <f t="shared" si="70"/>
        <v>14055000</v>
      </c>
      <c r="J499" s="43">
        <f t="shared" si="71"/>
        <v>4000</v>
      </c>
      <c r="K499" s="44">
        <f>FisCap!K55</f>
        <v>0.61813387753337534</v>
      </c>
      <c r="L499" s="49">
        <f t="shared" si="72"/>
        <v>8688000</v>
      </c>
      <c r="M499" s="46">
        <f t="shared" si="73"/>
        <v>5000</v>
      </c>
      <c r="N499" s="42"/>
    </row>
    <row r="500" spans="1:14" x14ac:dyDescent="0.25">
      <c r="A500" s="99" t="s">
        <v>56</v>
      </c>
      <c r="B500" s="99">
        <v>5460113.2690999992</v>
      </c>
      <c r="C500" s="43">
        <f t="shared" si="67"/>
        <v>5460000</v>
      </c>
      <c r="D500" s="44">
        <f>FisCap!J56</f>
        <v>0.61797321939824823</v>
      </c>
      <c r="E500" s="48">
        <f t="shared" si="68"/>
        <v>3374000</v>
      </c>
      <c r="F500" s="1"/>
      <c r="G500" s="10">
        <f>Transportation!L56</f>
        <v>2726.8039903706504</v>
      </c>
      <c r="H500" s="10">
        <f t="shared" si="69"/>
        <v>5462840.0730903698</v>
      </c>
      <c r="I500" s="43">
        <f t="shared" si="70"/>
        <v>5463000</v>
      </c>
      <c r="J500" s="43">
        <f t="shared" si="71"/>
        <v>3000</v>
      </c>
      <c r="K500" s="44">
        <f>FisCap!K56</f>
        <v>0.61813387753337534</v>
      </c>
      <c r="L500" s="49">
        <f t="shared" si="72"/>
        <v>3377000</v>
      </c>
      <c r="M500" s="46">
        <f t="shared" si="73"/>
        <v>3000</v>
      </c>
      <c r="N500" s="42"/>
    </row>
    <row r="501" spans="1:14" x14ac:dyDescent="0.25">
      <c r="A501" s="98" t="s">
        <v>57</v>
      </c>
      <c r="B501" s="99">
        <v>4586767.0276999995</v>
      </c>
      <c r="C501" s="43">
        <f t="shared" si="67"/>
        <v>4587000</v>
      </c>
      <c r="D501" s="44">
        <f>FisCap!J57</f>
        <v>0.79985992855270327</v>
      </c>
      <c r="E501" s="48">
        <f t="shared" si="68"/>
        <v>3669000</v>
      </c>
      <c r="F501" s="1"/>
      <c r="G501" s="10">
        <f>Transportation!L57</f>
        <v>-380.08064904545859</v>
      </c>
      <c r="H501" s="10">
        <f t="shared" si="69"/>
        <v>4586386.9470509542</v>
      </c>
      <c r="I501" s="43">
        <f t="shared" si="70"/>
        <v>4586000</v>
      </c>
      <c r="J501" s="43">
        <f t="shared" si="71"/>
        <v>-1000</v>
      </c>
      <c r="K501" s="44">
        <f>FisCap!K57</f>
        <v>0.79982868248615213</v>
      </c>
      <c r="L501" s="49">
        <f t="shared" si="72"/>
        <v>3668000</v>
      </c>
      <c r="M501" s="46">
        <f t="shared" si="73"/>
        <v>-1000</v>
      </c>
      <c r="N501" s="42"/>
    </row>
    <row r="502" spans="1:14" x14ac:dyDescent="0.25">
      <c r="A502" s="99" t="s">
        <v>58</v>
      </c>
      <c r="B502" s="99">
        <v>20843503.6151</v>
      </c>
      <c r="C502" s="43">
        <f t="shared" si="67"/>
        <v>20844000</v>
      </c>
      <c r="D502" s="44">
        <f>FisCap!J58</f>
        <v>0.54566195657445971</v>
      </c>
      <c r="E502" s="48">
        <f t="shared" si="68"/>
        <v>11374000</v>
      </c>
      <c r="F502" s="1"/>
      <c r="G502" s="10">
        <f>Transportation!L58</f>
        <v>-3416.9491964121366</v>
      </c>
      <c r="H502" s="10">
        <f t="shared" si="69"/>
        <v>20840086.665903587</v>
      </c>
      <c r="I502" s="43">
        <f t="shared" si="70"/>
        <v>20840000</v>
      </c>
      <c r="J502" s="43">
        <f t="shared" si="71"/>
        <v>-4000</v>
      </c>
      <c r="K502" s="44">
        <f>FisCap!K58</f>
        <v>0.54560288979409322</v>
      </c>
      <c r="L502" s="49">
        <f t="shared" si="72"/>
        <v>11370000</v>
      </c>
      <c r="M502" s="46">
        <f t="shared" si="73"/>
        <v>-4000</v>
      </c>
      <c r="N502" s="42"/>
    </row>
    <row r="503" spans="1:14" x14ac:dyDescent="0.25">
      <c r="A503" s="98" t="s">
        <v>59</v>
      </c>
      <c r="B503" s="99">
        <v>88683219.402799994</v>
      </c>
      <c r="C503" s="43">
        <f t="shared" si="67"/>
        <v>88683000</v>
      </c>
      <c r="D503" s="44">
        <f>FisCap!J59</f>
        <v>0.30941933856733461</v>
      </c>
      <c r="E503" s="48">
        <f t="shared" si="68"/>
        <v>27440000</v>
      </c>
      <c r="F503" s="1"/>
      <c r="G503" s="10">
        <f>Transportation!L59</f>
        <v>-18884.825507302496</v>
      </c>
      <c r="H503" s="10">
        <f t="shared" si="69"/>
        <v>88664334.577292696</v>
      </c>
      <c r="I503" s="43">
        <f t="shared" si="70"/>
        <v>88664000</v>
      </c>
      <c r="J503" s="43">
        <f t="shared" si="71"/>
        <v>-19000</v>
      </c>
      <c r="K503" s="44">
        <f>FisCap!K59</f>
        <v>0.30931412277879522</v>
      </c>
      <c r="L503" s="49">
        <f t="shared" si="72"/>
        <v>27425000</v>
      </c>
      <c r="M503" s="46">
        <f t="shared" si="73"/>
        <v>-15000</v>
      </c>
      <c r="N503" s="42"/>
    </row>
    <row r="504" spans="1:14" x14ac:dyDescent="0.25">
      <c r="A504" s="99" t="s">
        <v>60</v>
      </c>
      <c r="B504" s="99">
        <v>2392725.6289999997</v>
      </c>
      <c r="C504" s="43">
        <f t="shared" si="67"/>
        <v>2393000</v>
      </c>
      <c r="D504" s="44">
        <f>FisCap!J60</f>
        <v>0.85725422337583757</v>
      </c>
      <c r="E504" s="48">
        <f t="shared" si="68"/>
        <v>2051000</v>
      </c>
      <c r="F504" s="1"/>
      <c r="G504" s="10">
        <f>Transportation!L60</f>
        <v>671.7153165096347</v>
      </c>
      <c r="H504" s="10">
        <f t="shared" si="69"/>
        <v>2393397.3443165096</v>
      </c>
      <c r="I504" s="43">
        <f t="shared" si="70"/>
        <v>2393000</v>
      </c>
      <c r="J504" s="43">
        <f t="shared" si="71"/>
        <v>0</v>
      </c>
      <c r="K504" s="44">
        <f>FisCap!K60</f>
        <v>0.85726306225934634</v>
      </c>
      <c r="L504" s="49">
        <f t="shared" si="72"/>
        <v>2051000</v>
      </c>
      <c r="M504" s="46">
        <f t="shared" si="73"/>
        <v>0</v>
      </c>
      <c r="N504" s="42"/>
    </row>
    <row r="505" spans="1:14" x14ac:dyDescent="0.25">
      <c r="A505" s="91" t="s">
        <v>61</v>
      </c>
      <c r="B505" s="99">
        <v>7703238.2966999998</v>
      </c>
      <c r="C505" s="43">
        <f t="shared" si="67"/>
        <v>7703000</v>
      </c>
      <c r="D505" s="44">
        <f>FisCap!J61</f>
        <v>0.750983978974743</v>
      </c>
      <c r="E505" s="48">
        <f t="shared" si="68"/>
        <v>5785000</v>
      </c>
      <c r="F505" s="1"/>
      <c r="G505" s="10">
        <f>Transportation!L61</f>
        <v>360.98006673012134</v>
      </c>
      <c r="H505" s="10">
        <f t="shared" si="69"/>
        <v>7703599.2767667295</v>
      </c>
      <c r="I505" s="43">
        <f t="shared" si="70"/>
        <v>7704000</v>
      </c>
      <c r="J505" s="43">
        <f t="shared" si="71"/>
        <v>1000</v>
      </c>
      <c r="K505" s="44">
        <f>FisCap!K61</f>
        <v>0.75103171911058542</v>
      </c>
      <c r="L505" s="49">
        <f t="shared" si="72"/>
        <v>5786000</v>
      </c>
      <c r="M505" s="46">
        <f t="shared" si="73"/>
        <v>1000</v>
      </c>
      <c r="N505" s="42"/>
    </row>
    <row r="506" spans="1:14" x14ac:dyDescent="0.25">
      <c r="A506" s="91" t="s">
        <v>62</v>
      </c>
      <c r="B506" s="99">
        <v>7399440.6655999999</v>
      </c>
      <c r="C506" s="43">
        <f t="shared" si="67"/>
        <v>7399000</v>
      </c>
      <c r="D506" s="44">
        <f>FisCap!J62</f>
        <v>0.49926357722763159</v>
      </c>
      <c r="E506" s="48">
        <f t="shared" si="68"/>
        <v>3694000</v>
      </c>
      <c r="F506" s="1"/>
      <c r="G506" s="10">
        <f>Transportation!L62</f>
        <v>-761.50894421265741</v>
      </c>
      <c r="H506" s="10">
        <f t="shared" si="69"/>
        <v>7398679.1566557875</v>
      </c>
      <c r="I506" s="43">
        <f t="shared" si="70"/>
        <v>7399000</v>
      </c>
      <c r="J506" s="43">
        <f t="shared" si="71"/>
        <v>0</v>
      </c>
      <c r="K506" s="44">
        <f>FisCap!K62</f>
        <v>0.4992945830550134</v>
      </c>
      <c r="L506" s="49">
        <f t="shared" si="72"/>
        <v>3694000</v>
      </c>
      <c r="M506" s="46">
        <f t="shared" si="73"/>
        <v>0</v>
      </c>
      <c r="N506" s="42"/>
    </row>
    <row r="507" spans="1:14" x14ac:dyDescent="0.25">
      <c r="A507" s="91" t="s">
        <v>63</v>
      </c>
      <c r="B507" s="99">
        <v>14738041.155999999</v>
      </c>
      <c r="C507" s="43">
        <f t="shared" si="67"/>
        <v>14738000</v>
      </c>
      <c r="D507" s="44">
        <f>FisCap!J63</f>
        <v>0.69407820398736209</v>
      </c>
      <c r="E507" s="48">
        <f t="shared" si="68"/>
        <v>10229000</v>
      </c>
      <c r="F507" s="1"/>
      <c r="G507" s="10">
        <f>Transportation!L63</f>
        <v>4368.5978144634537</v>
      </c>
      <c r="H507" s="10">
        <f t="shared" si="69"/>
        <v>14742409.753814463</v>
      </c>
      <c r="I507" s="43">
        <f t="shared" si="70"/>
        <v>14742000</v>
      </c>
      <c r="J507" s="43">
        <f t="shared" si="71"/>
        <v>4000</v>
      </c>
      <c r="K507" s="44">
        <f>FisCap!K63</f>
        <v>0.69417414223678553</v>
      </c>
      <c r="L507" s="49">
        <f t="shared" si="72"/>
        <v>10234000</v>
      </c>
      <c r="M507" s="46">
        <f t="shared" si="73"/>
        <v>5000</v>
      </c>
      <c r="N507" s="42"/>
    </row>
    <row r="508" spans="1:14" x14ac:dyDescent="0.25">
      <c r="A508" s="100" t="s">
        <v>65</v>
      </c>
      <c r="B508" s="99">
        <v>6280388.4856000002</v>
      </c>
      <c r="C508" s="43">
        <f t="shared" si="67"/>
        <v>6280000</v>
      </c>
      <c r="D508" s="44">
        <f>FisCap!J64</f>
        <v>0.70035811265716763</v>
      </c>
      <c r="E508" s="48">
        <f t="shared" si="68"/>
        <v>4398000</v>
      </c>
      <c r="F508" s="1"/>
      <c r="G508" s="10">
        <f>Transportation!L64</f>
        <v>-1467.7955122527051</v>
      </c>
      <c r="H508" s="10">
        <f t="shared" si="69"/>
        <v>6278920.6900877478</v>
      </c>
      <c r="I508" s="43">
        <f t="shared" si="70"/>
        <v>6279000</v>
      </c>
      <c r="J508" s="43">
        <f t="shared" si="71"/>
        <v>-1000</v>
      </c>
      <c r="K508" s="44">
        <f>FisCap!K64</f>
        <v>0.70032894829898318</v>
      </c>
      <c r="L508" s="49">
        <f t="shared" si="72"/>
        <v>4397000</v>
      </c>
      <c r="M508" s="46">
        <f t="shared" si="73"/>
        <v>-1000</v>
      </c>
      <c r="N508" s="42"/>
    </row>
    <row r="509" spans="1:14" x14ac:dyDescent="0.25">
      <c r="A509" s="100" t="s">
        <v>66</v>
      </c>
      <c r="B509" s="99">
        <v>8598490.9510999992</v>
      </c>
      <c r="C509" s="43">
        <f t="shared" si="67"/>
        <v>8598000</v>
      </c>
      <c r="D509" s="44">
        <f>FisCap!J65</f>
        <v>0.73479819623967224</v>
      </c>
      <c r="E509" s="48">
        <f t="shared" si="68"/>
        <v>6318000</v>
      </c>
      <c r="F509" s="1"/>
      <c r="G509" s="10">
        <f>Transportation!L65</f>
        <v>-2971.0226721912668</v>
      </c>
      <c r="H509" s="10">
        <f t="shared" si="69"/>
        <v>8595519.928427808</v>
      </c>
      <c r="I509" s="43">
        <f t="shared" si="70"/>
        <v>8596000</v>
      </c>
      <c r="J509" s="43">
        <f t="shared" si="71"/>
        <v>-2000</v>
      </c>
      <c r="K509" s="44">
        <f>FisCap!K65</f>
        <v>0.73476168644211892</v>
      </c>
      <c r="L509" s="49">
        <f t="shared" si="72"/>
        <v>6316000</v>
      </c>
      <c r="M509" s="46">
        <f t="shared" si="73"/>
        <v>-2000</v>
      </c>
      <c r="N509" s="42"/>
    </row>
    <row r="510" spans="1:14" x14ac:dyDescent="0.25">
      <c r="A510" s="100" t="s">
        <v>68</v>
      </c>
      <c r="B510" s="99">
        <v>6713891.7368999999</v>
      </c>
      <c r="C510" s="43">
        <f t="shared" si="67"/>
        <v>6714000</v>
      </c>
      <c r="D510" s="44">
        <f>FisCap!J66</f>
        <v>0.62397163403651867</v>
      </c>
      <c r="E510" s="48">
        <f t="shared" si="68"/>
        <v>4189000</v>
      </c>
      <c r="F510" s="1"/>
      <c r="G510" s="10">
        <f>Transportation!L66</f>
        <v>1962.4266378327441</v>
      </c>
      <c r="H510" s="10">
        <f t="shared" si="69"/>
        <v>6715854.1635378329</v>
      </c>
      <c r="I510" s="43">
        <f t="shared" si="70"/>
        <v>6716000</v>
      </c>
      <c r="J510" s="43">
        <f t="shared" si="71"/>
        <v>2000</v>
      </c>
      <c r="K510" s="44">
        <f>FisCap!K66</f>
        <v>0.62403251087383249</v>
      </c>
      <c r="L510" s="49">
        <f t="shared" si="72"/>
        <v>4191000</v>
      </c>
      <c r="M510" s="46">
        <f t="shared" si="73"/>
        <v>2000</v>
      </c>
      <c r="N510" s="42"/>
    </row>
    <row r="511" spans="1:14" x14ac:dyDescent="0.25">
      <c r="A511" s="101" t="s">
        <v>70</v>
      </c>
      <c r="B511" s="99">
        <v>7207167.7165000001</v>
      </c>
      <c r="C511" s="43">
        <f t="shared" si="67"/>
        <v>7207000</v>
      </c>
      <c r="D511" s="44">
        <f>FisCap!J67</f>
        <v>0.78469678277346444</v>
      </c>
      <c r="E511" s="48">
        <f t="shared" si="68"/>
        <v>5655000</v>
      </c>
      <c r="F511" s="1"/>
      <c r="G511" s="10">
        <f>Transportation!L67</f>
        <v>453.90376311810354</v>
      </c>
      <c r="H511" s="10">
        <f t="shared" si="69"/>
        <v>7207621.6202631183</v>
      </c>
      <c r="I511" s="43">
        <f t="shared" si="70"/>
        <v>7208000</v>
      </c>
      <c r="J511" s="43">
        <f t="shared" si="71"/>
        <v>1000</v>
      </c>
      <c r="K511" s="44">
        <f>FisCap!K67</f>
        <v>0.78473998263286504</v>
      </c>
      <c r="L511" s="49">
        <f t="shared" si="72"/>
        <v>5656000</v>
      </c>
      <c r="M511" s="46">
        <f t="shared" si="73"/>
        <v>1000</v>
      </c>
      <c r="N511" s="42"/>
    </row>
    <row r="512" spans="1:14" ht="29.25" x14ac:dyDescent="0.25">
      <c r="A512" s="102" t="s">
        <v>19</v>
      </c>
      <c r="B512" s="99">
        <v>1202104.7195000001</v>
      </c>
      <c r="C512" s="43">
        <f t="shared" si="67"/>
        <v>1202000</v>
      </c>
      <c r="D512" s="44">
        <f>FisCap!J68</f>
        <v>0.77479048670715112</v>
      </c>
      <c r="E512" s="48">
        <f t="shared" si="68"/>
        <v>931000</v>
      </c>
      <c r="F512" s="1"/>
      <c r="G512" s="10">
        <f>Transportation!L68</f>
        <v>0</v>
      </c>
      <c r="H512" s="10">
        <f t="shared" si="69"/>
        <v>1202104.7195000001</v>
      </c>
      <c r="I512" s="43">
        <f t="shared" si="70"/>
        <v>1202000</v>
      </c>
      <c r="J512" s="43">
        <f t="shared" si="71"/>
        <v>0</v>
      </c>
      <c r="K512" s="44">
        <f>FisCap!K68</f>
        <v>0.77482703497141592</v>
      </c>
      <c r="L512" s="49">
        <f t="shared" si="72"/>
        <v>931000</v>
      </c>
      <c r="M512" s="46">
        <f t="shared" si="73"/>
        <v>0</v>
      </c>
      <c r="N512" s="42"/>
    </row>
    <row r="513" spans="1:14" x14ac:dyDescent="0.25">
      <c r="A513" s="91" t="s">
        <v>71</v>
      </c>
      <c r="B513" s="99">
        <v>3206654.52</v>
      </c>
      <c r="C513" s="43">
        <f t="shared" si="67"/>
        <v>3207000</v>
      </c>
      <c r="D513" s="44">
        <f>FisCap!J69</f>
        <v>0.82175495224571593</v>
      </c>
      <c r="E513" s="48">
        <f t="shared" si="68"/>
        <v>2635000</v>
      </c>
      <c r="F513" s="1"/>
      <c r="G513" s="10">
        <f>Transportation!L69</f>
        <v>295.60755721450187</v>
      </c>
      <c r="H513" s="10">
        <f t="shared" si="69"/>
        <v>3206950.1275572143</v>
      </c>
      <c r="I513" s="43">
        <f t="shared" si="70"/>
        <v>3207000</v>
      </c>
      <c r="J513" s="43">
        <f t="shared" si="71"/>
        <v>0</v>
      </c>
      <c r="K513" s="44">
        <f>FisCap!K69</f>
        <v>0.8217659892602629</v>
      </c>
      <c r="L513" s="49">
        <f t="shared" si="72"/>
        <v>2635000</v>
      </c>
      <c r="M513" s="46">
        <f t="shared" si="73"/>
        <v>0</v>
      </c>
      <c r="N513" s="42"/>
    </row>
    <row r="514" spans="1:14" x14ac:dyDescent="0.25">
      <c r="A514" s="97" t="s">
        <v>48</v>
      </c>
      <c r="B514" s="99">
        <v>2065513.5353999999</v>
      </c>
      <c r="C514" s="43">
        <f t="shared" si="67"/>
        <v>2066000</v>
      </c>
      <c r="D514" s="44">
        <f>FisCap!J70</f>
        <v>0.74033134784788501</v>
      </c>
      <c r="E514" s="48">
        <f t="shared" si="68"/>
        <v>1530000</v>
      </c>
      <c r="F514" s="1"/>
      <c r="G514" s="10">
        <f>Transportation!L70</f>
        <v>1053.6578625636807</v>
      </c>
      <c r="H514" s="10">
        <f t="shared" si="69"/>
        <v>2066567.1932625636</v>
      </c>
      <c r="I514" s="43">
        <f t="shared" si="70"/>
        <v>2067000</v>
      </c>
      <c r="J514" s="43">
        <f t="shared" si="71"/>
        <v>1000</v>
      </c>
      <c r="K514" s="44">
        <f>FisCap!K70</f>
        <v>0.74030512647424418</v>
      </c>
      <c r="L514" s="49">
        <f t="shared" si="72"/>
        <v>1530000</v>
      </c>
      <c r="M514" s="46">
        <f t="shared" si="73"/>
        <v>0</v>
      </c>
      <c r="N514" s="42"/>
    </row>
    <row r="515" spans="1:14" x14ac:dyDescent="0.25">
      <c r="A515" s="100" t="s">
        <v>72</v>
      </c>
      <c r="B515" s="99">
        <v>6120133.0608999999</v>
      </c>
      <c r="C515" s="43">
        <f t="shared" si="67"/>
        <v>6120000</v>
      </c>
      <c r="D515" s="44">
        <f>FisCap!J71</f>
        <v>0.57959826537075598</v>
      </c>
      <c r="E515" s="48">
        <f t="shared" si="68"/>
        <v>3547000</v>
      </c>
      <c r="F515" s="1"/>
      <c r="G515" s="10">
        <f>Transportation!L71</f>
        <v>-761.75716176101798</v>
      </c>
      <c r="H515" s="10">
        <f t="shared" si="69"/>
        <v>6119371.3037382392</v>
      </c>
      <c r="I515" s="43">
        <f t="shared" si="70"/>
        <v>6119000</v>
      </c>
      <c r="J515" s="43">
        <f t="shared" si="71"/>
        <v>-1000</v>
      </c>
      <c r="K515" s="44">
        <f>FisCap!K71</f>
        <v>0.57955559677176893</v>
      </c>
      <c r="L515" s="49">
        <f t="shared" si="72"/>
        <v>3546000</v>
      </c>
      <c r="M515" s="46">
        <f t="shared" si="73"/>
        <v>-1000</v>
      </c>
      <c r="N515" s="42"/>
    </row>
    <row r="516" spans="1:14" x14ac:dyDescent="0.25">
      <c r="A516" s="91" t="s">
        <v>20</v>
      </c>
      <c r="B516" s="99">
        <v>2197706.1417999999</v>
      </c>
      <c r="C516" s="43">
        <f t="shared" ref="C516:C579" si="74">ROUND(B516,-3)</f>
        <v>2198000</v>
      </c>
      <c r="D516" s="44">
        <f>FisCap!J72</f>
        <v>0.77479048670715112</v>
      </c>
      <c r="E516" s="48">
        <f t="shared" ref="E516:E579" si="75">ROUND(C516*D516,-3)</f>
        <v>1703000</v>
      </c>
      <c r="F516" s="1"/>
      <c r="G516" s="10">
        <f>Transportation!L72</f>
        <v>0</v>
      </c>
      <c r="H516" s="10">
        <f t="shared" ref="H516:H579" si="76">B516+G516</f>
        <v>2197706.1417999999</v>
      </c>
      <c r="I516" s="43">
        <f t="shared" ref="I516:I579" si="77">ROUND(H516,-3)</f>
        <v>2198000</v>
      </c>
      <c r="J516" s="43">
        <f t="shared" ref="J516:J579" si="78">I516-C516</f>
        <v>0</v>
      </c>
      <c r="K516" s="44">
        <f>FisCap!K72</f>
        <v>0.77482703497141592</v>
      </c>
      <c r="L516" s="49">
        <f t="shared" ref="L516:L579" si="79">ROUND(I516*K516,-3)</f>
        <v>1703000</v>
      </c>
      <c r="M516" s="46">
        <f t="shared" ref="M516:M579" si="80">L516-E516</f>
        <v>0</v>
      </c>
      <c r="N516" s="42"/>
    </row>
    <row r="517" spans="1:14" x14ac:dyDescent="0.25">
      <c r="A517" s="97" t="s">
        <v>73</v>
      </c>
      <c r="B517" s="99">
        <v>3450328.1954999999</v>
      </c>
      <c r="C517" s="43">
        <f t="shared" si="74"/>
        <v>3450000</v>
      </c>
      <c r="D517" s="44">
        <f>FisCap!J73</f>
        <v>0.81131132136765283</v>
      </c>
      <c r="E517" s="48">
        <f t="shared" si="75"/>
        <v>2799000</v>
      </c>
      <c r="F517" s="1"/>
      <c r="G517" s="10">
        <f>Transportation!L73</f>
        <v>-208.1961343983487</v>
      </c>
      <c r="H517" s="10">
        <f t="shared" si="76"/>
        <v>3450119.9993656017</v>
      </c>
      <c r="I517" s="43">
        <f t="shared" si="77"/>
        <v>3450000</v>
      </c>
      <c r="J517" s="43">
        <f t="shared" si="78"/>
        <v>0</v>
      </c>
      <c r="K517" s="44">
        <f>FisCap!K73</f>
        <v>0.81132300505658084</v>
      </c>
      <c r="L517" s="49">
        <f t="shared" si="79"/>
        <v>2799000</v>
      </c>
      <c r="M517" s="46">
        <f t="shared" si="80"/>
        <v>0</v>
      </c>
      <c r="N517" s="42"/>
    </row>
    <row r="518" spans="1:14" x14ac:dyDescent="0.25">
      <c r="A518" s="100" t="s">
        <v>74</v>
      </c>
      <c r="B518" s="99">
        <v>15078900.688999999</v>
      </c>
      <c r="C518" s="43">
        <f t="shared" si="74"/>
        <v>15079000</v>
      </c>
      <c r="D518" s="44">
        <f>FisCap!J74</f>
        <v>0.63219154347188411</v>
      </c>
      <c r="E518" s="48">
        <f t="shared" si="75"/>
        <v>9533000</v>
      </c>
      <c r="F518" s="1"/>
      <c r="G518" s="10">
        <f>Transportation!L74</f>
        <v>5436.5383653889721</v>
      </c>
      <c r="H518" s="10">
        <f t="shared" si="76"/>
        <v>15084337.227365388</v>
      </c>
      <c r="I518" s="43">
        <f t="shared" si="77"/>
        <v>15084000</v>
      </c>
      <c r="J518" s="43">
        <f t="shared" si="78"/>
        <v>5000</v>
      </c>
      <c r="K518" s="44">
        <f>FisCap!K74</f>
        <v>0.63233623085617241</v>
      </c>
      <c r="L518" s="49">
        <f t="shared" si="79"/>
        <v>9538000</v>
      </c>
      <c r="M518" s="46">
        <f t="shared" si="80"/>
        <v>5000</v>
      </c>
      <c r="N518" s="42"/>
    </row>
    <row r="519" spans="1:14" x14ac:dyDescent="0.25">
      <c r="A519" s="91" t="s">
        <v>138</v>
      </c>
      <c r="B519" s="99">
        <v>15166062.7674</v>
      </c>
      <c r="C519" s="43">
        <f t="shared" si="74"/>
        <v>15166000</v>
      </c>
      <c r="D519" s="44">
        <f>FisCap!J75</f>
        <v>0.43115719864030788</v>
      </c>
      <c r="E519" s="48">
        <f t="shared" si="75"/>
        <v>6539000</v>
      </c>
      <c r="F519" s="1"/>
      <c r="G519" s="10">
        <f>Transportation!L75</f>
        <v>6875.5558497967722</v>
      </c>
      <c r="H519" s="10">
        <f t="shared" si="76"/>
        <v>15172938.323249796</v>
      </c>
      <c r="I519" s="43">
        <f t="shared" si="77"/>
        <v>15173000</v>
      </c>
      <c r="J519" s="43">
        <f t="shared" si="78"/>
        <v>7000</v>
      </c>
      <c r="K519" s="44">
        <f>FisCap!K75</f>
        <v>0.43127624239108442</v>
      </c>
      <c r="L519" s="49">
        <f t="shared" si="79"/>
        <v>6544000</v>
      </c>
      <c r="M519" s="46">
        <f t="shared" si="80"/>
        <v>5000</v>
      </c>
      <c r="N519" s="42"/>
    </row>
    <row r="520" spans="1:14" x14ac:dyDescent="0.25">
      <c r="A520" s="97" t="s">
        <v>75</v>
      </c>
      <c r="B520" s="99">
        <v>4738299.7372999992</v>
      </c>
      <c r="C520" s="43">
        <f t="shared" si="74"/>
        <v>4738000</v>
      </c>
      <c r="D520" s="44">
        <f>FisCap!J76</f>
        <v>0.72145697373573481</v>
      </c>
      <c r="E520" s="48">
        <f t="shared" si="75"/>
        <v>3418000</v>
      </c>
      <c r="F520" s="1"/>
      <c r="G520" s="10">
        <f>Transportation!L76</f>
        <v>181.02773770612924</v>
      </c>
      <c r="H520" s="10">
        <f t="shared" si="76"/>
        <v>4738480.7650377052</v>
      </c>
      <c r="I520" s="43">
        <f t="shared" si="77"/>
        <v>4738000</v>
      </c>
      <c r="J520" s="43">
        <f t="shared" si="78"/>
        <v>0</v>
      </c>
      <c r="K520" s="44">
        <f>FisCap!K76</f>
        <v>0.72147422124679661</v>
      </c>
      <c r="L520" s="49">
        <f t="shared" si="79"/>
        <v>3418000</v>
      </c>
      <c r="M520" s="46">
        <f t="shared" si="80"/>
        <v>0</v>
      </c>
      <c r="N520" s="42"/>
    </row>
    <row r="521" spans="1:14" x14ac:dyDescent="0.25">
      <c r="A521" s="91" t="s">
        <v>129</v>
      </c>
      <c r="B521" s="99">
        <v>14229392.235399999</v>
      </c>
      <c r="C521" s="43">
        <f t="shared" si="74"/>
        <v>14229000</v>
      </c>
      <c r="D521" s="44">
        <f>FisCap!J77</f>
        <v>0.42721645616784754</v>
      </c>
      <c r="E521" s="48">
        <f t="shared" si="75"/>
        <v>6079000</v>
      </c>
      <c r="F521" s="1"/>
      <c r="G521" s="10">
        <f>Transportation!L77</f>
        <v>3725.359064961463</v>
      </c>
      <c r="H521" s="10">
        <f t="shared" si="76"/>
        <v>14233117.59446496</v>
      </c>
      <c r="I521" s="43">
        <f t="shared" si="77"/>
        <v>14233000</v>
      </c>
      <c r="J521" s="43">
        <f t="shared" si="78"/>
        <v>4000</v>
      </c>
      <c r="K521" s="44">
        <f>FisCap!K77</f>
        <v>0.42730622883224378</v>
      </c>
      <c r="L521" s="49">
        <f t="shared" si="79"/>
        <v>6082000</v>
      </c>
      <c r="M521" s="46">
        <f t="shared" si="80"/>
        <v>3000</v>
      </c>
      <c r="N521" s="42"/>
    </row>
    <row r="522" spans="1:14" x14ac:dyDescent="0.25">
      <c r="A522" s="91" t="s">
        <v>76</v>
      </c>
      <c r="B522" s="99">
        <v>121412338.9531</v>
      </c>
      <c r="C522" s="43">
        <f t="shared" si="74"/>
        <v>121412000</v>
      </c>
      <c r="D522" s="44">
        <f>FisCap!J78</f>
        <v>0.33135151283721709</v>
      </c>
      <c r="E522" s="48">
        <f t="shared" si="75"/>
        <v>40230000</v>
      </c>
      <c r="F522" s="1"/>
      <c r="G522" s="10">
        <f>Transportation!L78</f>
        <v>10656.323548261988</v>
      </c>
      <c r="H522" s="10">
        <f t="shared" si="76"/>
        <v>121422995.27664825</v>
      </c>
      <c r="I522" s="43">
        <f t="shared" si="77"/>
        <v>121423000</v>
      </c>
      <c r="J522" s="43">
        <f t="shared" si="78"/>
        <v>11000</v>
      </c>
      <c r="K522" s="44">
        <f>FisCap!K78</f>
        <v>0.33145348657109419</v>
      </c>
      <c r="L522" s="49">
        <f t="shared" si="79"/>
        <v>40246000</v>
      </c>
      <c r="M522" s="46">
        <f t="shared" si="80"/>
        <v>16000</v>
      </c>
      <c r="N522" s="42"/>
    </row>
    <row r="523" spans="1:14" x14ac:dyDescent="0.25">
      <c r="A523" s="97" t="s">
        <v>77</v>
      </c>
      <c r="B523" s="99">
        <v>1831651.1773999999</v>
      </c>
      <c r="C523" s="43">
        <f t="shared" si="74"/>
        <v>1832000</v>
      </c>
      <c r="D523" s="44">
        <f>FisCap!J79</f>
        <v>0.77153701173492018</v>
      </c>
      <c r="E523" s="48">
        <f t="shared" si="75"/>
        <v>1413000</v>
      </c>
      <c r="F523" s="1"/>
      <c r="G523" s="10">
        <f>Transportation!L79</f>
        <v>-261.30321911322028</v>
      </c>
      <c r="H523" s="10">
        <f t="shared" si="76"/>
        <v>1831389.8741808867</v>
      </c>
      <c r="I523" s="43">
        <f t="shared" si="77"/>
        <v>1831000</v>
      </c>
      <c r="J523" s="43">
        <f t="shared" si="78"/>
        <v>-1000</v>
      </c>
      <c r="K523" s="44">
        <f>FisCap!K79</f>
        <v>0.77142639101340404</v>
      </c>
      <c r="L523" s="49">
        <f t="shared" si="79"/>
        <v>1412000</v>
      </c>
      <c r="M523" s="46">
        <f t="shared" si="80"/>
        <v>-1000</v>
      </c>
      <c r="N523" s="42"/>
    </row>
    <row r="524" spans="1:14" x14ac:dyDescent="0.25">
      <c r="A524" s="91" t="s">
        <v>123</v>
      </c>
      <c r="B524" s="99">
        <v>2992811.5241</v>
      </c>
      <c r="C524" s="43">
        <f t="shared" si="74"/>
        <v>2993000</v>
      </c>
      <c r="D524" s="44">
        <f>FisCap!J80</f>
        <v>0.52633010349922649</v>
      </c>
      <c r="E524" s="48">
        <f t="shared" si="75"/>
        <v>1575000</v>
      </c>
      <c r="F524" s="1"/>
      <c r="G524" s="10">
        <f>Transportation!L80</f>
        <v>653.6359505932511</v>
      </c>
      <c r="H524" s="10">
        <f t="shared" si="76"/>
        <v>2993465.1600505933</v>
      </c>
      <c r="I524" s="43">
        <f t="shared" si="77"/>
        <v>2993000</v>
      </c>
      <c r="J524" s="43">
        <f t="shared" si="78"/>
        <v>0</v>
      </c>
      <c r="K524" s="44">
        <f>FisCap!K80</f>
        <v>0.52617907553613996</v>
      </c>
      <c r="L524" s="49">
        <f t="shared" si="79"/>
        <v>1575000</v>
      </c>
      <c r="M524" s="46">
        <f t="shared" si="80"/>
        <v>0</v>
      </c>
      <c r="N524" s="42"/>
    </row>
    <row r="525" spans="1:14" x14ac:dyDescent="0.25">
      <c r="A525" s="100" t="s">
        <v>78</v>
      </c>
      <c r="B525" s="99">
        <v>8514630.9039999992</v>
      </c>
      <c r="C525" s="43">
        <f t="shared" si="74"/>
        <v>8515000</v>
      </c>
      <c r="D525" s="44">
        <f>FisCap!J81</f>
        <v>0.77484892341620226</v>
      </c>
      <c r="E525" s="48">
        <f t="shared" si="75"/>
        <v>6598000</v>
      </c>
      <c r="F525" s="1"/>
      <c r="G525" s="10">
        <f>Transportation!L81</f>
        <v>-144.59319178855026</v>
      </c>
      <c r="H525" s="10">
        <f t="shared" si="76"/>
        <v>8514486.3108082097</v>
      </c>
      <c r="I525" s="43">
        <f t="shared" si="77"/>
        <v>8514000</v>
      </c>
      <c r="J525" s="43">
        <f t="shared" si="78"/>
        <v>-1000</v>
      </c>
      <c r="K525" s="44">
        <f>FisCap!K81</f>
        <v>0.77483642170509404</v>
      </c>
      <c r="L525" s="49">
        <f t="shared" si="79"/>
        <v>6597000</v>
      </c>
      <c r="M525" s="46">
        <f t="shared" si="80"/>
        <v>-1000</v>
      </c>
      <c r="N525" s="42"/>
    </row>
    <row r="526" spans="1:14" x14ac:dyDescent="0.25">
      <c r="A526" s="97" t="s">
        <v>79</v>
      </c>
      <c r="B526" s="99">
        <v>13907558.1896</v>
      </c>
      <c r="C526" s="43">
        <f t="shared" si="74"/>
        <v>13908000</v>
      </c>
      <c r="D526" s="44">
        <f>FisCap!J82</f>
        <v>0.71766751637030524</v>
      </c>
      <c r="E526" s="48">
        <f t="shared" si="75"/>
        <v>9981000</v>
      </c>
      <c r="F526" s="1"/>
      <c r="G526" s="10">
        <f>Transportation!L82</f>
        <v>-3622.5010795748703</v>
      </c>
      <c r="H526" s="10">
        <f t="shared" si="76"/>
        <v>13903935.688520426</v>
      </c>
      <c r="I526" s="43">
        <f t="shared" si="77"/>
        <v>13904000</v>
      </c>
      <c r="J526" s="43">
        <f t="shared" si="78"/>
        <v>-4000</v>
      </c>
      <c r="K526" s="44">
        <f>FisCap!K82</f>
        <v>0.71760378017143878</v>
      </c>
      <c r="L526" s="49">
        <f t="shared" si="79"/>
        <v>9978000</v>
      </c>
      <c r="M526" s="46">
        <f t="shared" si="80"/>
        <v>-3000</v>
      </c>
      <c r="N526" s="42"/>
    </row>
    <row r="527" spans="1:14" x14ac:dyDescent="0.25">
      <c r="A527" s="91" t="s">
        <v>145</v>
      </c>
      <c r="B527" s="99">
        <v>7116795.1513999999</v>
      </c>
      <c r="C527" s="43">
        <f t="shared" si="74"/>
        <v>7117000</v>
      </c>
      <c r="D527" s="44">
        <f>FisCap!J83</f>
        <v>0.52099159789578153</v>
      </c>
      <c r="E527" s="48">
        <f t="shared" si="75"/>
        <v>3708000</v>
      </c>
      <c r="F527" s="1"/>
      <c r="G527" s="10">
        <f>Transportation!L83</f>
        <v>-612.40631635165789</v>
      </c>
      <c r="H527" s="10">
        <f t="shared" si="76"/>
        <v>7116182.7450836478</v>
      </c>
      <c r="I527" s="43">
        <f t="shared" si="77"/>
        <v>7116000</v>
      </c>
      <c r="J527" s="43">
        <f t="shared" si="78"/>
        <v>-1000</v>
      </c>
      <c r="K527" s="44">
        <f>FisCap!K83</f>
        <v>0.52095730210080471</v>
      </c>
      <c r="L527" s="49">
        <f t="shared" si="79"/>
        <v>3707000</v>
      </c>
      <c r="M527" s="46">
        <f t="shared" si="80"/>
        <v>-1000</v>
      </c>
      <c r="N527" s="42"/>
    </row>
    <row r="528" spans="1:14" x14ac:dyDescent="0.25">
      <c r="A528" s="97" t="s">
        <v>84</v>
      </c>
      <c r="B528" s="99">
        <v>4635699.3647999996</v>
      </c>
      <c r="C528" s="43">
        <f t="shared" si="74"/>
        <v>4636000</v>
      </c>
      <c r="D528" s="44">
        <f>FisCap!J84</f>
        <v>0.44684504910943001</v>
      </c>
      <c r="E528" s="48">
        <f t="shared" si="75"/>
        <v>2072000</v>
      </c>
      <c r="F528" s="1"/>
      <c r="G528" s="10">
        <f>Transportation!L84</f>
        <v>3317.9259766054838</v>
      </c>
      <c r="H528" s="10">
        <f t="shared" si="76"/>
        <v>4639017.2907766048</v>
      </c>
      <c r="I528" s="43">
        <f t="shared" si="77"/>
        <v>4639000</v>
      </c>
      <c r="J528" s="43">
        <f t="shared" si="78"/>
        <v>3000</v>
      </c>
      <c r="K528" s="44">
        <f>FisCap!K84</f>
        <v>0.44695707359267667</v>
      </c>
      <c r="L528" s="49">
        <f t="shared" si="79"/>
        <v>2073000</v>
      </c>
      <c r="M528" s="46">
        <f t="shared" si="80"/>
        <v>1000</v>
      </c>
      <c r="N528" s="42"/>
    </row>
    <row r="529" spans="1:14" x14ac:dyDescent="0.25">
      <c r="A529" s="97" t="s">
        <v>80</v>
      </c>
      <c r="B529" s="99">
        <v>3632943.2290000003</v>
      </c>
      <c r="C529" s="43">
        <f t="shared" si="74"/>
        <v>3633000</v>
      </c>
      <c r="D529" s="44">
        <f>FisCap!J85</f>
        <v>0.71219088940362796</v>
      </c>
      <c r="E529" s="48">
        <f t="shared" si="75"/>
        <v>2587000</v>
      </c>
      <c r="F529" s="1"/>
      <c r="G529" s="10">
        <f>Transportation!L85</f>
        <v>-574.80850193869458</v>
      </c>
      <c r="H529" s="10">
        <f t="shared" si="76"/>
        <v>3632368.4204980615</v>
      </c>
      <c r="I529" s="43">
        <f t="shared" si="77"/>
        <v>3632000</v>
      </c>
      <c r="J529" s="43">
        <f t="shared" si="78"/>
        <v>-1000</v>
      </c>
      <c r="K529" s="44">
        <f>FisCap!K85</f>
        <v>0.71212947298506002</v>
      </c>
      <c r="L529" s="49">
        <f t="shared" si="79"/>
        <v>2586000</v>
      </c>
      <c r="M529" s="46">
        <f t="shared" si="80"/>
        <v>-1000</v>
      </c>
      <c r="N529" s="42"/>
    </row>
    <row r="530" spans="1:14" x14ac:dyDescent="0.25">
      <c r="A530" s="97" t="s">
        <v>67</v>
      </c>
      <c r="B530" s="99">
        <v>1424327.1600000001</v>
      </c>
      <c r="C530" s="43">
        <f t="shared" si="74"/>
        <v>1424000</v>
      </c>
      <c r="D530" s="44">
        <f>FisCap!J86</f>
        <v>0.73479819623967224</v>
      </c>
      <c r="E530" s="48">
        <f t="shared" si="75"/>
        <v>1046000</v>
      </c>
      <c r="F530" s="1"/>
      <c r="G530" s="10">
        <f>Transportation!L86</f>
        <v>0</v>
      </c>
      <c r="H530" s="10">
        <f t="shared" si="76"/>
        <v>1424327.1600000001</v>
      </c>
      <c r="I530" s="43">
        <f t="shared" si="77"/>
        <v>1424000</v>
      </c>
      <c r="J530" s="43">
        <f t="shared" si="78"/>
        <v>0</v>
      </c>
      <c r="K530" s="44">
        <f>FisCap!K86</f>
        <v>0.73476168644211892</v>
      </c>
      <c r="L530" s="49">
        <f t="shared" si="79"/>
        <v>1046000</v>
      </c>
      <c r="M530" s="46">
        <f t="shared" si="80"/>
        <v>0</v>
      </c>
      <c r="N530" s="42"/>
    </row>
    <row r="531" spans="1:14" x14ac:dyDescent="0.25">
      <c r="A531" s="97" t="s">
        <v>81</v>
      </c>
      <c r="B531" s="99">
        <v>8130595.0667000003</v>
      </c>
      <c r="C531" s="43">
        <f t="shared" si="74"/>
        <v>8131000</v>
      </c>
      <c r="D531" s="44">
        <f>FisCap!J87</f>
        <v>0.69567414005871886</v>
      </c>
      <c r="E531" s="48">
        <f t="shared" si="75"/>
        <v>5657000</v>
      </c>
      <c r="F531" s="1"/>
      <c r="G531" s="10">
        <f>Transportation!L87</f>
        <v>-1113.4004666645285</v>
      </c>
      <c r="H531" s="10">
        <f t="shared" si="76"/>
        <v>8129481.6662333356</v>
      </c>
      <c r="I531" s="43">
        <f t="shared" si="77"/>
        <v>8129000</v>
      </c>
      <c r="J531" s="43">
        <f t="shared" si="78"/>
        <v>-2000</v>
      </c>
      <c r="K531" s="44">
        <f>FisCap!K87</f>
        <v>0.69566508645503089</v>
      </c>
      <c r="L531" s="49">
        <f t="shared" si="79"/>
        <v>5655000</v>
      </c>
      <c r="M531" s="46">
        <f t="shared" si="80"/>
        <v>-2000</v>
      </c>
      <c r="N531" s="42"/>
    </row>
    <row r="532" spans="1:14" x14ac:dyDescent="0.25">
      <c r="A532" s="97" t="s">
        <v>83</v>
      </c>
      <c r="B532" s="99">
        <v>9586375.001600001</v>
      </c>
      <c r="C532" s="43">
        <f t="shared" si="74"/>
        <v>9586000</v>
      </c>
      <c r="D532" s="44">
        <f>FisCap!J88</f>
        <v>0.44684504910943001</v>
      </c>
      <c r="E532" s="48">
        <f t="shared" si="75"/>
        <v>4283000</v>
      </c>
      <c r="F532" s="1"/>
      <c r="G532" s="10">
        <f>Transportation!L88</f>
        <v>-1814.3556435832261</v>
      </c>
      <c r="H532" s="10">
        <f t="shared" si="76"/>
        <v>9584560.6459564175</v>
      </c>
      <c r="I532" s="43">
        <f t="shared" si="77"/>
        <v>9585000</v>
      </c>
      <c r="J532" s="43">
        <f t="shared" si="78"/>
        <v>-1000</v>
      </c>
      <c r="K532" s="44">
        <f>FisCap!K88</f>
        <v>0.44695707359267667</v>
      </c>
      <c r="L532" s="49">
        <f t="shared" si="79"/>
        <v>4284000</v>
      </c>
      <c r="M532" s="46">
        <f t="shared" si="80"/>
        <v>1000</v>
      </c>
      <c r="N532" s="42"/>
    </row>
    <row r="533" spans="1:14" x14ac:dyDescent="0.25">
      <c r="A533" s="96" t="s">
        <v>89</v>
      </c>
      <c r="B533" s="99">
        <v>8315771.1491</v>
      </c>
      <c r="C533" s="43">
        <f t="shared" si="74"/>
        <v>8316000</v>
      </c>
      <c r="D533" s="44">
        <f>FisCap!J89</f>
        <v>0.76012069043791131</v>
      </c>
      <c r="E533" s="48">
        <f t="shared" si="75"/>
        <v>6321000</v>
      </c>
      <c r="F533" s="1"/>
      <c r="G533" s="10">
        <f>Transportation!L89</f>
        <v>-417.74426914293315</v>
      </c>
      <c r="H533" s="10">
        <f t="shared" si="76"/>
        <v>8315353.4048308572</v>
      </c>
      <c r="I533" s="43">
        <f t="shared" si="77"/>
        <v>8315000</v>
      </c>
      <c r="J533" s="43">
        <f t="shared" si="78"/>
        <v>-1000</v>
      </c>
      <c r="K533" s="44">
        <f>FisCap!K89</f>
        <v>0.76010669667545172</v>
      </c>
      <c r="L533" s="49">
        <f t="shared" si="79"/>
        <v>6320000</v>
      </c>
      <c r="M533" s="46">
        <f t="shared" si="80"/>
        <v>-1000</v>
      </c>
      <c r="N533" s="42"/>
    </row>
    <row r="534" spans="1:14" x14ac:dyDescent="0.25">
      <c r="A534" s="91" t="s">
        <v>90</v>
      </c>
      <c r="B534" s="99">
        <v>25762252.913400002</v>
      </c>
      <c r="C534" s="43">
        <f t="shared" si="74"/>
        <v>25762000</v>
      </c>
      <c r="D534" s="44">
        <f>FisCap!J90</f>
        <v>0.35088275488975684</v>
      </c>
      <c r="E534" s="48">
        <f t="shared" si="75"/>
        <v>9039000</v>
      </c>
      <c r="F534" s="1"/>
      <c r="G534" s="10">
        <f>Transportation!L90</f>
        <v>-3030.7442155887493</v>
      </c>
      <c r="H534" s="10">
        <f t="shared" si="76"/>
        <v>25759222.169184413</v>
      </c>
      <c r="I534" s="43">
        <f t="shared" si="77"/>
        <v>25759000</v>
      </c>
      <c r="J534" s="43">
        <f t="shared" si="78"/>
        <v>-3000</v>
      </c>
      <c r="K534" s="44">
        <f>FisCap!K90</f>
        <v>0.35084735431916447</v>
      </c>
      <c r="L534" s="49">
        <f t="shared" si="79"/>
        <v>9037000</v>
      </c>
      <c r="M534" s="46">
        <f t="shared" si="80"/>
        <v>-2000</v>
      </c>
      <c r="N534" s="42"/>
    </row>
    <row r="535" spans="1:14" x14ac:dyDescent="0.25">
      <c r="A535" s="91" t="s">
        <v>33</v>
      </c>
      <c r="B535" s="99">
        <v>2449745.3162000002</v>
      </c>
      <c r="C535" s="43">
        <f t="shared" si="74"/>
        <v>2450000</v>
      </c>
      <c r="D535" s="44">
        <f>FisCap!J91</f>
        <v>0.57347105252118258</v>
      </c>
      <c r="E535" s="48">
        <f t="shared" si="75"/>
        <v>1405000</v>
      </c>
      <c r="F535" s="1"/>
      <c r="G535" s="10">
        <f>Transportation!L91</f>
        <v>-136.63641367604424</v>
      </c>
      <c r="H535" s="10">
        <f t="shared" si="76"/>
        <v>2449608.679786324</v>
      </c>
      <c r="I535" s="43">
        <f t="shared" si="77"/>
        <v>2450000</v>
      </c>
      <c r="J535" s="43">
        <f t="shared" si="78"/>
        <v>0</v>
      </c>
      <c r="K535" s="44">
        <f>FisCap!K91</f>
        <v>0.57347402145447468</v>
      </c>
      <c r="L535" s="49">
        <f t="shared" si="79"/>
        <v>1405000</v>
      </c>
      <c r="M535" s="46">
        <f t="shared" si="80"/>
        <v>0</v>
      </c>
      <c r="N535" s="42"/>
    </row>
    <row r="536" spans="1:14" x14ac:dyDescent="0.25">
      <c r="A536" s="91" t="s">
        <v>91</v>
      </c>
      <c r="B536" s="99">
        <v>8621041.250599999</v>
      </c>
      <c r="C536" s="43">
        <f t="shared" si="74"/>
        <v>8621000</v>
      </c>
      <c r="D536" s="44">
        <f>FisCap!J92</f>
        <v>0.59952589413429247</v>
      </c>
      <c r="E536" s="48">
        <f t="shared" si="75"/>
        <v>5169000</v>
      </c>
      <c r="F536" s="1"/>
      <c r="G536" s="10">
        <f>Transportation!L92</f>
        <v>2621.1409243488524</v>
      </c>
      <c r="H536" s="10">
        <f t="shared" si="76"/>
        <v>8623662.3915243484</v>
      </c>
      <c r="I536" s="43">
        <f t="shared" si="77"/>
        <v>8624000</v>
      </c>
      <c r="J536" s="43">
        <f t="shared" si="78"/>
        <v>3000</v>
      </c>
      <c r="K536" s="44">
        <f>FisCap!K92</f>
        <v>0.59968165732525347</v>
      </c>
      <c r="L536" s="49">
        <f t="shared" si="79"/>
        <v>5172000</v>
      </c>
      <c r="M536" s="46">
        <f t="shared" si="80"/>
        <v>3000</v>
      </c>
      <c r="N536" s="42"/>
    </row>
    <row r="537" spans="1:14" x14ac:dyDescent="0.25">
      <c r="A537" s="97" t="s">
        <v>93</v>
      </c>
      <c r="B537" s="99">
        <v>11336160.3006</v>
      </c>
      <c r="C537" s="43">
        <f t="shared" si="74"/>
        <v>11336000</v>
      </c>
      <c r="D537" s="44">
        <f>FisCap!J93</f>
        <v>0.67757466041134573</v>
      </c>
      <c r="E537" s="48">
        <f t="shared" si="75"/>
        <v>7681000</v>
      </c>
      <c r="F537" s="1"/>
      <c r="G537" s="10">
        <f>Transportation!L93</f>
        <v>-1473.3347427063909</v>
      </c>
      <c r="H537" s="10">
        <f t="shared" si="76"/>
        <v>11334686.965857293</v>
      </c>
      <c r="I537" s="43">
        <f t="shared" si="77"/>
        <v>11335000</v>
      </c>
      <c r="J537" s="43">
        <f t="shared" si="78"/>
        <v>-1000</v>
      </c>
      <c r="K537" s="44">
        <f>FisCap!K93</f>
        <v>0.67756618178500605</v>
      </c>
      <c r="L537" s="49">
        <f t="shared" si="79"/>
        <v>7680000</v>
      </c>
      <c r="M537" s="46">
        <f t="shared" si="80"/>
        <v>-1000</v>
      </c>
      <c r="N537" s="42"/>
    </row>
    <row r="538" spans="1:14" x14ac:dyDescent="0.25">
      <c r="A538" s="96" t="s">
        <v>13</v>
      </c>
      <c r="B538" s="99">
        <v>10352343.5627</v>
      </c>
      <c r="C538" s="43">
        <f t="shared" si="74"/>
        <v>10352000</v>
      </c>
      <c r="D538" s="44">
        <f>FisCap!J94</f>
        <v>0.47549553858121063</v>
      </c>
      <c r="E538" s="48">
        <f t="shared" si="75"/>
        <v>4922000</v>
      </c>
      <c r="F538" s="1"/>
      <c r="G538" s="10">
        <f>Transportation!L94</f>
        <v>3556.9065171131588</v>
      </c>
      <c r="H538" s="10">
        <f t="shared" si="76"/>
        <v>10355900.469217112</v>
      </c>
      <c r="I538" s="43">
        <f t="shared" si="77"/>
        <v>10356000</v>
      </c>
      <c r="J538" s="43">
        <f t="shared" si="78"/>
        <v>4000</v>
      </c>
      <c r="K538" s="44">
        <f>FisCap!K94</f>
        <v>0.47568518912777646</v>
      </c>
      <c r="L538" s="49">
        <f t="shared" si="79"/>
        <v>4926000</v>
      </c>
      <c r="M538" s="46">
        <f t="shared" si="80"/>
        <v>4000</v>
      </c>
      <c r="N538" s="42"/>
    </row>
    <row r="539" spans="1:14" x14ac:dyDescent="0.25">
      <c r="A539" s="96" t="s">
        <v>94</v>
      </c>
      <c r="B539" s="99">
        <v>25569391.9131</v>
      </c>
      <c r="C539" s="43">
        <f t="shared" si="74"/>
        <v>25569000</v>
      </c>
      <c r="D539" s="44">
        <f>FisCap!J95</f>
        <v>0.513085776195781</v>
      </c>
      <c r="E539" s="48">
        <f t="shared" si="75"/>
        <v>13119000</v>
      </c>
      <c r="F539" s="1"/>
      <c r="G539" s="10">
        <f>Transportation!L95</f>
        <v>-8159.4467171323522</v>
      </c>
      <c r="H539" s="10">
        <f t="shared" si="76"/>
        <v>25561232.466382869</v>
      </c>
      <c r="I539" s="43">
        <f t="shared" si="77"/>
        <v>25561000</v>
      </c>
      <c r="J539" s="43">
        <f t="shared" si="78"/>
        <v>-8000</v>
      </c>
      <c r="K539" s="44">
        <f>FisCap!K95</f>
        <v>0.51296354272661149</v>
      </c>
      <c r="L539" s="49">
        <f t="shared" si="79"/>
        <v>13112000</v>
      </c>
      <c r="M539" s="46">
        <f t="shared" si="80"/>
        <v>-7000</v>
      </c>
      <c r="N539" s="42"/>
    </row>
    <row r="540" spans="1:14" x14ac:dyDescent="0.25">
      <c r="A540" s="96" t="s">
        <v>21</v>
      </c>
      <c r="B540" s="99">
        <v>2374684.0263</v>
      </c>
      <c r="C540" s="43">
        <f t="shared" si="74"/>
        <v>2375000</v>
      </c>
      <c r="D540" s="44">
        <f>FisCap!J96</f>
        <v>0.77479048670715112</v>
      </c>
      <c r="E540" s="48">
        <f t="shared" si="75"/>
        <v>1840000</v>
      </c>
      <c r="F540" s="1"/>
      <c r="G540" s="10">
        <f>Transportation!L96</f>
        <v>0</v>
      </c>
      <c r="H540" s="10">
        <f t="shared" si="76"/>
        <v>2374684.0263</v>
      </c>
      <c r="I540" s="43">
        <f t="shared" si="77"/>
        <v>2375000</v>
      </c>
      <c r="J540" s="43">
        <f t="shared" si="78"/>
        <v>0</v>
      </c>
      <c r="K540" s="44">
        <f>FisCap!K96</f>
        <v>0.77482703497141592</v>
      </c>
      <c r="L540" s="49">
        <f t="shared" si="79"/>
        <v>1840000</v>
      </c>
      <c r="M540" s="46">
        <f t="shared" si="80"/>
        <v>0</v>
      </c>
      <c r="N540" s="42"/>
    </row>
    <row r="541" spans="1:14" x14ac:dyDescent="0.25">
      <c r="A541" s="96" t="s">
        <v>85</v>
      </c>
      <c r="B541" s="99">
        <v>11685951.081799999</v>
      </c>
      <c r="C541" s="43">
        <f t="shared" si="74"/>
        <v>11686000</v>
      </c>
      <c r="D541" s="44">
        <f>FisCap!J97</f>
        <v>0.57291691139215062</v>
      </c>
      <c r="E541" s="48">
        <f t="shared" si="75"/>
        <v>6695000</v>
      </c>
      <c r="F541" s="1"/>
      <c r="G541" s="10">
        <f>Transportation!L97</f>
        <v>-553.84923458814944</v>
      </c>
      <c r="H541" s="10">
        <f t="shared" si="76"/>
        <v>11685397.23256541</v>
      </c>
      <c r="I541" s="43">
        <f t="shared" si="77"/>
        <v>11685000</v>
      </c>
      <c r="J541" s="43">
        <f t="shared" si="78"/>
        <v>-1000</v>
      </c>
      <c r="K541" s="44">
        <f>FisCap!K97</f>
        <v>0.57294335657153206</v>
      </c>
      <c r="L541" s="49">
        <f t="shared" si="79"/>
        <v>6695000</v>
      </c>
      <c r="M541" s="46">
        <f t="shared" si="80"/>
        <v>0</v>
      </c>
      <c r="N541" s="42"/>
    </row>
    <row r="542" spans="1:14" x14ac:dyDescent="0.25">
      <c r="A542" s="91" t="s">
        <v>88</v>
      </c>
      <c r="B542" s="99">
        <v>9335660.6028000005</v>
      </c>
      <c r="C542" s="43">
        <f t="shared" si="74"/>
        <v>9336000</v>
      </c>
      <c r="D542" s="44">
        <f>FisCap!J98</f>
        <v>0.75953131747131208</v>
      </c>
      <c r="E542" s="48">
        <f t="shared" si="75"/>
        <v>7091000</v>
      </c>
      <c r="F542" s="1"/>
      <c r="G542" s="10">
        <f>Transportation!L98</f>
        <v>1494.0214409491202</v>
      </c>
      <c r="H542" s="10">
        <f t="shared" si="76"/>
        <v>9337154.6242409497</v>
      </c>
      <c r="I542" s="43">
        <f t="shared" si="77"/>
        <v>9337000</v>
      </c>
      <c r="J542" s="43">
        <f t="shared" si="78"/>
        <v>1000</v>
      </c>
      <c r="K542" s="44">
        <f>FisCap!K98</f>
        <v>0.7595719601908496</v>
      </c>
      <c r="L542" s="49">
        <f t="shared" si="79"/>
        <v>7092000</v>
      </c>
      <c r="M542" s="46">
        <f t="shared" si="80"/>
        <v>1000</v>
      </c>
      <c r="N542" s="42"/>
    </row>
    <row r="543" spans="1:14" x14ac:dyDescent="0.25">
      <c r="A543" s="91" t="s">
        <v>95</v>
      </c>
      <c r="B543" s="99">
        <v>3895995.7889</v>
      </c>
      <c r="C543" s="43">
        <f t="shared" si="74"/>
        <v>3896000</v>
      </c>
      <c r="D543" s="44">
        <f>FisCap!J99</f>
        <v>0.77261735412233667</v>
      </c>
      <c r="E543" s="48">
        <f t="shared" si="75"/>
        <v>3010000</v>
      </c>
      <c r="F543" s="1"/>
      <c r="G543" s="10">
        <f>Transportation!L99</f>
        <v>960.20107050260594</v>
      </c>
      <c r="H543" s="10">
        <f t="shared" si="76"/>
        <v>3896955.9899705024</v>
      </c>
      <c r="I543" s="43">
        <f t="shared" si="77"/>
        <v>3897000</v>
      </c>
      <c r="J543" s="43">
        <f t="shared" si="78"/>
        <v>1000</v>
      </c>
      <c r="K543" s="44">
        <f>FisCap!K99</f>
        <v>0.77268977827210528</v>
      </c>
      <c r="L543" s="49">
        <f t="shared" si="79"/>
        <v>3011000</v>
      </c>
      <c r="M543" s="46">
        <f t="shared" si="80"/>
        <v>1000</v>
      </c>
      <c r="N543" s="42"/>
    </row>
    <row r="544" spans="1:14" x14ac:dyDescent="0.25">
      <c r="A544" s="97" t="s">
        <v>49</v>
      </c>
      <c r="B544" s="99">
        <v>4153841.9302000003</v>
      </c>
      <c r="C544" s="43">
        <f t="shared" si="74"/>
        <v>4154000</v>
      </c>
      <c r="D544" s="44">
        <f>FisCap!J100</f>
        <v>0.74033134784788501</v>
      </c>
      <c r="E544" s="48">
        <f t="shared" si="75"/>
        <v>3075000</v>
      </c>
      <c r="F544" s="1"/>
      <c r="G544" s="10">
        <f>Transportation!L100</f>
        <v>-235.87683990363405</v>
      </c>
      <c r="H544" s="10">
        <f t="shared" si="76"/>
        <v>4153606.0533600966</v>
      </c>
      <c r="I544" s="43">
        <f t="shared" si="77"/>
        <v>4154000</v>
      </c>
      <c r="J544" s="43">
        <f t="shared" si="78"/>
        <v>0</v>
      </c>
      <c r="K544" s="44">
        <f>FisCap!K100</f>
        <v>0.74030512647424418</v>
      </c>
      <c r="L544" s="49">
        <f t="shared" si="79"/>
        <v>3075000</v>
      </c>
      <c r="M544" s="46">
        <f t="shared" si="80"/>
        <v>0</v>
      </c>
      <c r="N544" s="42"/>
    </row>
    <row r="545" spans="1:14" x14ac:dyDescent="0.25">
      <c r="A545" s="91" t="s">
        <v>124</v>
      </c>
      <c r="B545" s="99">
        <v>5154083.7964000003</v>
      </c>
      <c r="C545" s="43">
        <f t="shared" si="74"/>
        <v>5154000</v>
      </c>
      <c r="D545" s="44">
        <f>FisCap!J101</f>
        <v>0.52633010349922649</v>
      </c>
      <c r="E545" s="48">
        <f t="shared" si="75"/>
        <v>2713000</v>
      </c>
      <c r="F545" s="1"/>
      <c r="G545" s="10">
        <f>Transportation!L101</f>
        <v>2589.8293128280297</v>
      </c>
      <c r="H545" s="10">
        <f t="shared" si="76"/>
        <v>5156673.6257128287</v>
      </c>
      <c r="I545" s="43">
        <f t="shared" si="77"/>
        <v>5157000</v>
      </c>
      <c r="J545" s="43">
        <f t="shared" si="78"/>
        <v>3000</v>
      </c>
      <c r="K545" s="44">
        <f>FisCap!K101</f>
        <v>0.52617907553613996</v>
      </c>
      <c r="L545" s="49">
        <f t="shared" si="79"/>
        <v>2714000</v>
      </c>
      <c r="M545" s="46">
        <f t="shared" si="80"/>
        <v>1000</v>
      </c>
      <c r="N545" s="42"/>
    </row>
    <row r="546" spans="1:14" x14ac:dyDescent="0.25">
      <c r="A546" s="100" t="s">
        <v>96</v>
      </c>
      <c r="B546" s="99">
        <v>12065677.171500001</v>
      </c>
      <c r="C546" s="43">
        <f t="shared" si="74"/>
        <v>12066000</v>
      </c>
      <c r="D546" s="44">
        <f>FisCap!J102</f>
        <v>0.64763242573128132</v>
      </c>
      <c r="E546" s="48">
        <f t="shared" si="75"/>
        <v>7814000</v>
      </c>
      <c r="F546" s="1"/>
      <c r="G546" s="10">
        <f>Transportation!L102</f>
        <v>-3413.9887652425768</v>
      </c>
      <c r="H546" s="10">
        <f t="shared" si="76"/>
        <v>12062263.182734758</v>
      </c>
      <c r="I546" s="43">
        <f t="shared" si="77"/>
        <v>12062000</v>
      </c>
      <c r="J546" s="43">
        <f t="shared" si="78"/>
        <v>-4000</v>
      </c>
      <c r="K546" s="44">
        <f>FisCap!K102</f>
        <v>0.6475588289465195</v>
      </c>
      <c r="L546" s="49">
        <f t="shared" si="79"/>
        <v>7811000</v>
      </c>
      <c r="M546" s="46">
        <f t="shared" si="80"/>
        <v>-3000</v>
      </c>
      <c r="N546" s="42"/>
    </row>
    <row r="547" spans="1:14" x14ac:dyDescent="0.25">
      <c r="A547" s="100" t="s">
        <v>98</v>
      </c>
      <c r="B547" s="99">
        <v>70328586.338799998</v>
      </c>
      <c r="C547" s="43">
        <f t="shared" si="74"/>
        <v>70329000</v>
      </c>
      <c r="D547" s="44">
        <f>FisCap!J103</f>
        <v>0.64217513985160068</v>
      </c>
      <c r="E547" s="48">
        <f t="shared" si="75"/>
        <v>45164000</v>
      </c>
      <c r="F547" s="1"/>
      <c r="G547" s="10">
        <f>Transportation!L103</f>
        <v>9753.8246250520824</v>
      </c>
      <c r="H547" s="10">
        <f t="shared" si="76"/>
        <v>70338340.163425043</v>
      </c>
      <c r="I547" s="43">
        <f t="shared" si="77"/>
        <v>70338000</v>
      </c>
      <c r="J547" s="43">
        <f t="shared" si="78"/>
        <v>9000</v>
      </c>
      <c r="K547" s="44">
        <f>FisCap!K103</f>
        <v>0.64224307867231634</v>
      </c>
      <c r="L547" s="49">
        <f t="shared" si="79"/>
        <v>45174000</v>
      </c>
      <c r="M547" s="46">
        <f t="shared" si="80"/>
        <v>10000</v>
      </c>
      <c r="N547" s="42"/>
    </row>
    <row r="548" spans="1:14" x14ac:dyDescent="0.25">
      <c r="A548" s="91" t="s">
        <v>99</v>
      </c>
      <c r="B548" s="99">
        <v>2081686.7865000002</v>
      </c>
      <c r="C548" s="43">
        <f t="shared" si="74"/>
        <v>2082000</v>
      </c>
      <c r="D548" s="44">
        <f>FisCap!J104</f>
        <v>0.54459216923988896</v>
      </c>
      <c r="E548" s="48">
        <f t="shared" si="75"/>
        <v>1134000</v>
      </c>
      <c r="F548" s="1"/>
      <c r="G548" s="10">
        <f>Transportation!L104</f>
        <v>171.70200416562275</v>
      </c>
      <c r="H548" s="10">
        <f t="shared" si="76"/>
        <v>2081858.4885041658</v>
      </c>
      <c r="I548" s="43">
        <f t="shared" si="77"/>
        <v>2082000</v>
      </c>
      <c r="J548" s="43">
        <f t="shared" si="78"/>
        <v>0</v>
      </c>
      <c r="K548" s="44">
        <f>FisCap!K104</f>
        <v>0.54462036830020644</v>
      </c>
      <c r="L548" s="49">
        <f t="shared" si="79"/>
        <v>1134000</v>
      </c>
      <c r="M548" s="46">
        <f t="shared" si="80"/>
        <v>0</v>
      </c>
      <c r="N548" s="42"/>
    </row>
    <row r="549" spans="1:14" x14ac:dyDescent="0.25">
      <c r="A549" s="100" t="s">
        <v>100</v>
      </c>
      <c r="B549" s="99">
        <v>7043507.534</v>
      </c>
      <c r="C549" s="43">
        <f t="shared" si="74"/>
        <v>7044000</v>
      </c>
      <c r="D549" s="44">
        <f>FisCap!J105</f>
        <v>0.84750697723103741</v>
      </c>
      <c r="E549" s="48">
        <f t="shared" si="75"/>
        <v>5970000</v>
      </c>
      <c r="F549" s="1"/>
      <c r="G549" s="10">
        <f>Transportation!L105</f>
        <v>-423.90500403120222</v>
      </c>
      <c r="H549" s="10">
        <f t="shared" si="76"/>
        <v>7043083.628995969</v>
      </c>
      <c r="I549" s="43">
        <f t="shared" si="77"/>
        <v>7043000</v>
      </c>
      <c r="J549" s="43">
        <f t="shared" si="78"/>
        <v>-1000</v>
      </c>
      <c r="K549" s="44">
        <f>FisCap!K105</f>
        <v>0.84749476929499989</v>
      </c>
      <c r="L549" s="49">
        <f t="shared" si="79"/>
        <v>5969000</v>
      </c>
      <c r="M549" s="46">
        <f t="shared" si="80"/>
        <v>-1000</v>
      </c>
      <c r="N549" s="42"/>
    </row>
    <row r="550" spans="1:14" x14ac:dyDescent="0.25">
      <c r="A550" s="100" t="s">
        <v>113</v>
      </c>
      <c r="B550" s="99">
        <v>14943957.818500001</v>
      </c>
      <c r="C550" s="43">
        <f t="shared" si="74"/>
        <v>14944000</v>
      </c>
      <c r="D550" s="44">
        <f>FisCap!J106</f>
        <v>0.5595580493159984</v>
      </c>
      <c r="E550" s="48">
        <f t="shared" si="75"/>
        <v>8362000</v>
      </c>
      <c r="F550" s="1"/>
      <c r="G550" s="10">
        <f>Transportation!L106</f>
        <v>189.24411314730179</v>
      </c>
      <c r="H550" s="10">
        <f t="shared" si="76"/>
        <v>14944147.062613148</v>
      </c>
      <c r="I550" s="43">
        <f t="shared" si="77"/>
        <v>14944000</v>
      </c>
      <c r="J550" s="43">
        <f t="shared" si="78"/>
        <v>0</v>
      </c>
      <c r="K550" s="44">
        <f>FisCap!K106</f>
        <v>0.55954810214245787</v>
      </c>
      <c r="L550" s="49">
        <f t="shared" si="79"/>
        <v>8362000</v>
      </c>
      <c r="M550" s="46">
        <f t="shared" si="80"/>
        <v>0</v>
      </c>
      <c r="N550" s="42"/>
    </row>
    <row r="551" spans="1:14" x14ac:dyDescent="0.25">
      <c r="A551" s="91" t="s">
        <v>31</v>
      </c>
      <c r="B551" s="99">
        <v>1197835.3086999999</v>
      </c>
      <c r="C551" s="43">
        <f t="shared" si="74"/>
        <v>1198000</v>
      </c>
      <c r="D551" s="44">
        <f>FisCap!J107</f>
        <v>0.68201435607670469</v>
      </c>
      <c r="E551" s="48">
        <f t="shared" si="75"/>
        <v>817000</v>
      </c>
      <c r="F551" s="1"/>
      <c r="G551" s="10">
        <f>Transportation!L107</f>
        <v>0</v>
      </c>
      <c r="H551" s="10">
        <f t="shared" si="76"/>
        <v>1197835.3086999999</v>
      </c>
      <c r="I551" s="43">
        <f t="shared" si="77"/>
        <v>1198000</v>
      </c>
      <c r="J551" s="43">
        <f t="shared" si="78"/>
        <v>0</v>
      </c>
      <c r="K551" s="44">
        <f>FisCap!K107</f>
        <v>0.68206338395813804</v>
      </c>
      <c r="L551" s="49">
        <f t="shared" si="79"/>
        <v>817000</v>
      </c>
      <c r="M551" s="46">
        <f t="shared" si="80"/>
        <v>0</v>
      </c>
      <c r="N551" s="42"/>
    </row>
    <row r="552" spans="1:14" x14ac:dyDescent="0.25">
      <c r="A552" s="91" t="s">
        <v>7</v>
      </c>
      <c r="B552" s="99">
        <v>8713076.2862</v>
      </c>
      <c r="C552" s="43">
        <f t="shared" si="74"/>
        <v>8713000</v>
      </c>
      <c r="D552" s="44">
        <f>FisCap!J108</f>
        <v>0.5763188199756264</v>
      </c>
      <c r="E552" s="48">
        <f t="shared" si="75"/>
        <v>5021000</v>
      </c>
      <c r="F552" s="1"/>
      <c r="G552" s="10">
        <f>Transportation!L108</f>
        <v>2108.1918452983446</v>
      </c>
      <c r="H552" s="10">
        <f t="shared" si="76"/>
        <v>8715184.4780452978</v>
      </c>
      <c r="I552" s="43">
        <f t="shared" si="77"/>
        <v>8715000</v>
      </c>
      <c r="J552" s="43">
        <f t="shared" si="78"/>
        <v>2000</v>
      </c>
      <c r="K552" s="44">
        <f>FisCap!K108</f>
        <v>0.57644939016680186</v>
      </c>
      <c r="L552" s="49">
        <f t="shared" si="79"/>
        <v>5024000</v>
      </c>
      <c r="M552" s="46">
        <f t="shared" si="80"/>
        <v>3000</v>
      </c>
      <c r="N552" s="42"/>
    </row>
    <row r="553" spans="1:14" x14ac:dyDescent="0.25">
      <c r="A553" s="91" t="s">
        <v>101</v>
      </c>
      <c r="B553" s="99">
        <v>7013591.0043000001</v>
      </c>
      <c r="C553" s="43">
        <f t="shared" si="74"/>
        <v>7014000</v>
      </c>
      <c r="D553" s="44">
        <f>FisCap!J109</f>
        <v>0.62764112937158645</v>
      </c>
      <c r="E553" s="48">
        <f t="shared" si="75"/>
        <v>4402000</v>
      </c>
      <c r="F553" s="1"/>
      <c r="G553" s="10">
        <f>Transportation!L109</f>
        <v>400.81634379061865</v>
      </c>
      <c r="H553" s="10">
        <f t="shared" si="76"/>
        <v>7013991.820643791</v>
      </c>
      <c r="I553" s="43">
        <f t="shared" si="77"/>
        <v>7014000</v>
      </c>
      <c r="J553" s="43">
        <f t="shared" si="78"/>
        <v>0</v>
      </c>
      <c r="K553" s="44">
        <f>FisCap!K109</f>
        <v>0.62773711437656976</v>
      </c>
      <c r="L553" s="49">
        <f t="shared" si="79"/>
        <v>4403000</v>
      </c>
      <c r="M553" s="46">
        <f t="shared" si="80"/>
        <v>1000</v>
      </c>
      <c r="N553" s="42"/>
    </row>
    <row r="554" spans="1:14" x14ac:dyDescent="0.25">
      <c r="A554" s="91" t="s">
        <v>115</v>
      </c>
      <c r="B554" s="99">
        <v>2578584.4233999997</v>
      </c>
      <c r="C554" s="43">
        <f t="shared" si="74"/>
        <v>2579000</v>
      </c>
      <c r="D554" s="44">
        <f>FisCap!J110</f>
        <v>0.78408819651427886</v>
      </c>
      <c r="E554" s="48">
        <f t="shared" si="75"/>
        <v>2022000</v>
      </c>
      <c r="F554" s="1"/>
      <c r="G554" s="10">
        <f>Transportation!L110</f>
        <v>-837.63466993813176</v>
      </c>
      <c r="H554" s="10">
        <f t="shared" si="76"/>
        <v>2577746.7887300616</v>
      </c>
      <c r="I554" s="43">
        <f t="shared" si="77"/>
        <v>2578000</v>
      </c>
      <c r="J554" s="43">
        <f t="shared" si="78"/>
        <v>-1000</v>
      </c>
      <c r="K554" s="44">
        <f>FisCap!K110</f>
        <v>0.78405138027546606</v>
      </c>
      <c r="L554" s="49">
        <f t="shared" si="79"/>
        <v>2021000</v>
      </c>
      <c r="M554" s="46">
        <f t="shared" si="80"/>
        <v>-1000</v>
      </c>
      <c r="N554" s="42"/>
    </row>
    <row r="555" spans="1:14" x14ac:dyDescent="0.25">
      <c r="A555" s="91" t="s">
        <v>103</v>
      </c>
      <c r="B555" s="99">
        <v>6588713.0597999999</v>
      </c>
      <c r="C555" s="43">
        <f t="shared" si="74"/>
        <v>6589000</v>
      </c>
      <c r="D555" s="44">
        <f>FisCap!J111</f>
        <v>0.74754682833282926</v>
      </c>
      <c r="E555" s="48">
        <f t="shared" si="75"/>
        <v>4926000</v>
      </c>
      <c r="F555" s="1"/>
      <c r="G555" s="10">
        <f>Transportation!L111</f>
        <v>-2026.5613553418616</v>
      </c>
      <c r="H555" s="10">
        <f t="shared" si="76"/>
        <v>6586686.4984446578</v>
      </c>
      <c r="I555" s="43">
        <f t="shared" si="77"/>
        <v>6587000</v>
      </c>
      <c r="J555" s="43">
        <f t="shared" si="78"/>
        <v>-2000</v>
      </c>
      <c r="K555" s="44">
        <f>FisCap!K111</f>
        <v>0.74748581315232421</v>
      </c>
      <c r="L555" s="49">
        <f t="shared" si="79"/>
        <v>4924000</v>
      </c>
      <c r="M555" s="46">
        <f t="shared" si="80"/>
        <v>-2000</v>
      </c>
      <c r="N555" s="42"/>
    </row>
    <row r="556" spans="1:14" x14ac:dyDescent="0.25">
      <c r="A556" s="91" t="s">
        <v>69</v>
      </c>
      <c r="B556" s="99">
        <v>3286648.5172999999</v>
      </c>
      <c r="C556" s="43">
        <f t="shared" si="74"/>
        <v>3287000</v>
      </c>
      <c r="D556" s="44">
        <f>FisCap!J112</f>
        <v>0.62397163403651867</v>
      </c>
      <c r="E556" s="48">
        <f t="shared" si="75"/>
        <v>2051000</v>
      </c>
      <c r="F556" s="1"/>
      <c r="G556" s="10">
        <f>Transportation!L112</f>
        <v>-157.53918219490231</v>
      </c>
      <c r="H556" s="10">
        <f t="shared" si="76"/>
        <v>3286490.978117805</v>
      </c>
      <c r="I556" s="43">
        <f t="shared" si="77"/>
        <v>3286000</v>
      </c>
      <c r="J556" s="43">
        <f t="shared" si="78"/>
        <v>-1000</v>
      </c>
      <c r="K556" s="44">
        <f>FisCap!K112</f>
        <v>0.62403251087383249</v>
      </c>
      <c r="L556" s="49">
        <f t="shared" si="79"/>
        <v>2051000</v>
      </c>
      <c r="M556" s="46">
        <f t="shared" si="80"/>
        <v>0</v>
      </c>
      <c r="N556" s="42"/>
    </row>
    <row r="557" spans="1:14" x14ac:dyDescent="0.25">
      <c r="A557" s="91" t="s">
        <v>104</v>
      </c>
      <c r="B557" s="99">
        <v>2554965.9827999999</v>
      </c>
      <c r="C557" s="43">
        <f t="shared" si="74"/>
        <v>2555000</v>
      </c>
      <c r="D557" s="44">
        <f>FisCap!J113</f>
        <v>0.70245057968594471</v>
      </c>
      <c r="E557" s="48">
        <f t="shared" si="75"/>
        <v>1795000</v>
      </c>
      <c r="F557" s="1"/>
      <c r="G557" s="10">
        <f>Transportation!L113</f>
        <v>-1238.7341141346276</v>
      </c>
      <c r="H557" s="10">
        <f t="shared" si="76"/>
        <v>2553727.2486858652</v>
      </c>
      <c r="I557" s="43">
        <f t="shared" si="77"/>
        <v>2554000</v>
      </c>
      <c r="J557" s="43">
        <f t="shared" si="78"/>
        <v>-1000</v>
      </c>
      <c r="K557" s="44">
        <f>FisCap!K113</f>
        <v>0.70235250799860827</v>
      </c>
      <c r="L557" s="49">
        <f t="shared" si="79"/>
        <v>1794000</v>
      </c>
      <c r="M557" s="46">
        <f t="shared" si="80"/>
        <v>-1000</v>
      </c>
      <c r="N557" s="42"/>
    </row>
    <row r="558" spans="1:14" x14ac:dyDescent="0.25">
      <c r="A558" s="91" t="s">
        <v>105</v>
      </c>
      <c r="B558" s="99">
        <v>1657192.0703</v>
      </c>
      <c r="C558" s="43">
        <f t="shared" si="74"/>
        <v>1657000</v>
      </c>
      <c r="D558" s="44">
        <f>FisCap!J114</f>
        <v>0.68535534349370164</v>
      </c>
      <c r="E558" s="48">
        <f t="shared" si="75"/>
        <v>1136000</v>
      </c>
      <c r="F558" s="1"/>
      <c r="G558" s="10">
        <f>Transportation!L114</f>
        <v>161.84092760170688</v>
      </c>
      <c r="H558" s="10">
        <f t="shared" si="76"/>
        <v>1657353.9112276018</v>
      </c>
      <c r="I558" s="43">
        <f t="shared" si="77"/>
        <v>1657000</v>
      </c>
      <c r="J558" s="43">
        <f t="shared" si="78"/>
        <v>0</v>
      </c>
      <c r="K558" s="44">
        <f>FisCap!K114</f>
        <v>0.68537482643415215</v>
      </c>
      <c r="L558" s="49">
        <f t="shared" si="79"/>
        <v>1136000</v>
      </c>
      <c r="M558" s="46">
        <f t="shared" si="80"/>
        <v>0</v>
      </c>
      <c r="N558" s="42"/>
    </row>
    <row r="559" spans="1:14" x14ac:dyDescent="0.25">
      <c r="A559" s="91" t="s">
        <v>106</v>
      </c>
      <c r="B559" s="99">
        <v>5030015.4003999997</v>
      </c>
      <c r="C559" s="43">
        <f t="shared" si="74"/>
        <v>5030000</v>
      </c>
      <c r="D559" s="44">
        <f>FisCap!J115</f>
        <v>0.74592910671208057</v>
      </c>
      <c r="E559" s="48">
        <f t="shared" si="75"/>
        <v>3752000</v>
      </c>
      <c r="F559" s="1"/>
      <c r="G559" s="10">
        <f>Transportation!L115</f>
        <v>148.25416661708874</v>
      </c>
      <c r="H559" s="10">
        <f t="shared" si="76"/>
        <v>5030163.6545666168</v>
      </c>
      <c r="I559" s="43">
        <f t="shared" si="77"/>
        <v>5030000</v>
      </c>
      <c r="J559" s="43">
        <f t="shared" si="78"/>
        <v>0</v>
      </c>
      <c r="K559" s="44">
        <f>FisCap!K115</f>
        <v>0.74594483889752139</v>
      </c>
      <c r="L559" s="49">
        <f t="shared" si="79"/>
        <v>3752000</v>
      </c>
      <c r="M559" s="46">
        <f t="shared" si="80"/>
        <v>0</v>
      </c>
      <c r="N559" s="42"/>
    </row>
    <row r="560" spans="1:14" x14ac:dyDescent="0.25">
      <c r="A560" s="91" t="s">
        <v>107</v>
      </c>
      <c r="B560" s="99">
        <v>22384242.5009</v>
      </c>
      <c r="C560" s="43">
        <f t="shared" si="74"/>
        <v>22384000</v>
      </c>
      <c r="D560" s="44">
        <f>FisCap!J116</f>
        <v>0.47562847267762443</v>
      </c>
      <c r="E560" s="48">
        <f t="shared" si="75"/>
        <v>10646000</v>
      </c>
      <c r="F560" s="1"/>
      <c r="G560" s="10">
        <f>Transportation!L116</f>
        <v>-8382.5176337481862</v>
      </c>
      <c r="H560" s="10">
        <f t="shared" si="76"/>
        <v>22375859.983266253</v>
      </c>
      <c r="I560" s="43">
        <f t="shared" si="77"/>
        <v>22376000</v>
      </c>
      <c r="J560" s="43">
        <f t="shared" si="78"/>
        <v>-8000</v>
      </c>
      <c r="K560" s="44">
        <f>FisCap!K116</f>
        <v>0.47547347719701283</v>
      </c>
      <c r="L560" s="49">
        <f t="shared" si="79"/>
        <v>10639000</v>
      </c>
      <c r="M560" s="46">
        <f t="shared" si="80"/>
        <v>-7000</v>
      </c>
      <c r="N560" s="42"/>
    </row>
    <row r="561" spans="1:14" x14ac:dyDescent="0.25">
      <c r="A561" s="91" t="s">
        <v>108</v>
      </c>
      <c r="B561" s="99">
        <v>9240363.1008000001</v>
      </c>
      <c r="C561" s="43">
        <f t="shared" si="74"/>
        <v>9240000</v>
      </c>
      <c r="D561" s="44">
        <f>FisCap!J117</f>
        <v>0.68045237790578494</v>
      </c>
      <c r="E561" s="48">
        <f t="shared" si="75"/>
        <v>6287000</v>
      </c>
      <c r="F561" s="1"/>
      <c r="G561" s="10">
        <f>Transportation!L117</f>
        <v>2788.3700525510221</v>
      </c>
      <c r="H561" s="10">
        <f t="shared" si="76"/>
        <v>9243151.470852552</v>
      </c>
      <c r="I561" s="43">
        <f t="shared" si="77"/>
        <v>9243000</v>
      </c>
      <c r="J561" s="43">
        <f t="shared" si="78"/>
        <v>3000</v>
      </c>
      <c r="K561" s="44">
        <f>FisCap!K117</f>
        <v>0.68056181871494648</v>
      </c>
      <c r="L561" s="49">
        <f t="shared" si="79"/>
        <v>6290000</v>
      </c>
      <c r="M561" s="46">
        <f t="shared" si="80"/>
        <v>3000</v>
      </c>
      <c r="N561" s="42"/>
    </row>
    <row r="562" spans="1:14" x14ac:dyDescent="0.25">
      <c r="A562" s="91" t="s">
        <v>92</v>
      </c>
      <c r="B562" s="99">
        <v>549375.17469999997</v>
      </c>
      <c r="C562" s="43">
        <f t="shared" si="74"/>
        <v>549000</v>
      </c>
      <c r="D562" s="44">
        <f>FisCap!J118</f>
        <v>0.59952589413429247</v>
      </c>
      <c r="E562" s="48">
        <f t="shared" si="75"/>
        <v>329000</v>
      </c>
      <c r="F562" s="1"/>
      <c r="G562" s="10">
        <f>Transportation!L118</f>
        <v>0</v>
      </c>
      <c r="H562" s="10">
        <f t="shared" si="76"/>
        <v>549375.17469999997</v>
      </c>
      <c r="I562" s="43">
        <f t="shared" si="77"/>
        <v>549000</v>
      </c>
      <c r="J562" s="43">
        <f t="shared" si="78"/>
        <v>0</v>
      </c>
      <c r="K562" s="44">
        <f>FisCap!K118</f>
        <v>0.59968165732525347</v>
      </c>
      <c r="L562" s="49">
        <f t="shared" si="79"/>
        <v>329000</v>
      </c>
      <c r="M562" s="46">
        <f t="shared" si="80"/>
        <v>0</v>
      </c>
      <c r="N562" s="42"/>
    </row>
    <row r="563" spans="1:14" x14ac:dyDescent="0.25">
      <c r="A563" s="91" t="s">
        <v>110</v>
      </c>
      <c r="B563" s="99">
        <v>13597437.488699999</v>
      </c>
      <c r="C563" s="43">
        <f t="shared" si="74"/>
        <v>13597000</v>
      </c>
      <c r="D563" s="44">
        <f>FisCap!J119</f>
        <v>0.51190546137606185</v>
      </c>
      <c r="E563" s="48">
        <f t="shared" si="75"/>
        <v>6960000</v>
      </c>
      <c r="F563" s="1"/>
      <c r="G563" s="10">
        <f>Transportation!L119</f>
        <v>-574.7482934545252</v>
      </c>
      <c r="H563" s="10">
        <f t="shared" si="76"/>
        <v>13596862.740406545</v>
      </c>
      <c r="I563" s="43">
        <f t="shared" si="77"/>
        <v>13597000</v>
      </c>
      <c r="J563" s="43">
        <f t="shared" si="78"/>
        <v>0</v>
      </c>
      <c r="K563" s="44">
        <f>FisCap!K119</f>
        <v>0.51193568441221893</v>
      </c>
      <c r="L563" s="49">
        <f t="shared" si="79"/>
        <v>6961000</v>
      </c>
      <c r="M563" s="46">
        <f t="shared" si="80"/>
        <v>1000</v>
      </c>
      <c r="N563" s="42"/>
    </row>
    <row r="564" spans="1:14" x14ac:dyDescent="0.25">
      <c r="A564" s="91" t="s">
        <v>111</v>
      </c>
      <c r="B564" s="99">
        <v>23308960.6642</v>
      </c>
      <c r="C564" s="43">
        <f t="shared" si="74"/>
        <v>23309000</v>
      </c>
      <c r="D564" s="44">
        <f>FisCap!J120</f>
        <v>0.6411896378812284</v>
      </c>
      <c r="E564" s="48">
        <f t="shared" si="75"/>
        <v>14945000</v>
      </c>
      <c r="F564" s="1"/>
      <c r="G564" s="10">
        <f>Transportation!L120</f>
        <v>-4465.4579863041017</v>
      </c>
      <c r="H564" s="10">
        <f t="shared" si="76"/>
        <v>23304495.206213698</v>
      </c>
      <c r="I564" s="43">
        <f t="shared" si="77"/>
        <v>23304000</v>
      </c>
      <c r="J564" s="43">
        <f t="shared" si="78"/>
        <v>-5000</v>
      </c>
      <c r="K564" s="44">
        <f>FisCap!K120</f>
        <v>0.64113487563369143</v>
      </c>
      <c r="L564" s="49">
        <f t="shared" si="79"/>
        <v>14941000</v>
      </c>
      <c r="M564" s="46">
        <f t="shared" si="80"/>
        <v>-4000</v>
      </c>
      <c r="N564" s="42"/>
    </row>
    <row r="565" spans="1:14" x14ac:dyDescent="0.25">
      <c r="A565" s="91" t="s">
        <v>64</v>
      </c>
      <c r="B565" s="99">
        <v>1150335.8561</v>
      </c>
      <c r="C565" s="43">
        <f t="shared" si="74"/>
        <v>1150000</v>
      </c>
      <c r="D565" s="44">
        <f>FisCap!J121</f>
        <v>0.69407820398736209</v>
      </c>
      <c r="E565" s="48">
        <f t="shared" si="75"/>
        <v>798000</v>
      </c>
      <c r="F565" s="1"/>
      <c r="G565" s="10">
        <f>Transportation!L121</f>
        <v>0</v>
      </c>
      <c r="H565" s="10">
        <f t="shared" si="76"/>
        <v>1150335.8561</v>
      </c>
      <c r="I565" s="43">
        <f t="shared" si="77"/>
        <v>1150000</v>
      </c>
      <c r="J565" s="43">
        <f t="shared" si="78"/>
        <v>0</v>
      </c>
      <c r="K565" s="44">
        <f>FisCap!K121</f>
        <v>0.69417414223678553</v>
      </c>
      <c r="L565" s="49">
        <f t="shared" si="79"/>
        <v>798000</v>
      </c>
      <c r="M565" s="46">
        <f t="shared" si="80"/>
        <v>0</v>
      </c>
      <c r="N565" s="42"/>
    </row>
    <row r="566" spans="1:14" x14ac:dyDescent="0.25">
      <c r="A566" s="91" t="s">
        <v>112</v>
      </c>
      <c r="B566" s="99">
        <v>91561031.969899997</v>
      </c>
      <c r="C566" s="43">
        <f t="shared" si="74"/>
        <v>91561000</v>
      </c>
      <c r="D566" s="44">
        <f>FisCap!J122</f>
        <v>0.5595580493159984</v>
      </c>
      <c r="E566" s="48">
        <f t="shared" si="75"/>
        <v>51234000</v>
      </c>
      <c r="F566" s="1"/>
      <c r="G566" s="10">
        <f>Transportation!L122</f>
        <v>-9229.2845334072717</v>
      </c>
      <c r="H566" s="10">
        <f t="shared" si="76"/>
        <v>91551802.685366586</v>
      </c>
      <c r="I566" s="43">
        <f t="shared" si="77"/>
        <v>91552000</v>
      </c>
      <c r="J566" s="43">
        <f t="shared" si="78"/>
        <v>-9000</v>
      </c>
      <c r="K566" s="44">
        <f>FisCap!K122</f>
        <v>0.55954810214245787</v>
      </c>
      <c r="L566" s="49">
        <f t="shared" si="79"/>
        <v>51228000</v>
      </c>
      <c r="M566" s="46">
        <f t="shared" si="80"/>
        <v>-6000</v>
      </c>
      <c r="N566" s="42"/>
    </row>
    <row r="567" spans="1:14" x14ac:dyDescent="0.25">
      <c r="A567" s="91" t="s">
        <v>114</v>
      </c>
      <c r="B567" s="99">
        <v>6027430.0427999999</v>
      </c>
      <c r="C567" s="43">
        <f t="shared" si="74"/>
        <v>6027000</v>
      </c>
      <c r="D567" s="44">
        <f>FisCap!J123</f>
        <v>0.78408819651427886</v>
      </c>
      <c r="E567" s="48">
        <f t="shared" si="75"/>
        <v>4726000</v>
      </c>
      <c r="F567" s="1"/>
      <c r="G567" s="10">
        <f>Transportation!L123</f>
        <v>-941.60353050070637</v>
      </c>
      <c r="H567" s="10">
        <f t="shared" si="76"/>
        <v>6026488.4392694989</v>
      </c>
      <c r="I567" s="43">
        <f t="shared" si="77"/>
        <v>6026000</v>
      </c>
      <c r="J567" s="43">
        <f t="shared" si="78"/>
        <v>-1000</v>
      </c>
      <c r="K567" s="44">
        <f>FisCap!K123</f>
        <v>0.78405138027546606</v>
      </c>
      <c r="L567" s="49">
        <f t="shared" si="79"/>
        <v>4725000</v>
      </c>
      <c r="M567" s="46">
        <f t="shared" si="80"/>
        <v>-1000</v>
      </c>
      <c r="N567" s="42"/>
    </row>
    <row r="568" spans="1:14" x14ac:dyDescent="0.25">
      <c r="A568" s="91" t="s">
        <v>116</v>
      </c>
      <c r="B568" s="99">
        <v>4755702.3062999994</v>
      </c>
      <c r="C568" s="43">
        <f t="shared" si="74"/>
        <v>4756000</v>
      </c>
      <c r="D568" s="44">
        <f>FisCap!J124</f>
        <v>0.71043508840337477</v>
      </c>
      <c r="E568" s="48">
        <f t="shared" si="75"/>
        <v>3379000</v>
      </c>
      <c r="F568" s="1"/>
      <c r="G568" s="10">
        <f>Transportation!L124</f>
        <v>-357.30116321310788</v>
      </c>
      <c r="H568" s="10">
        <f t="shared" si="76"/>
        <v>4755345.005136786</v>
      </c>
      <c r="I568" s="43">
        <f t="shared" si="77"/>
        <v>4755000</v>
      </c>
      <c r="J568" s="43">
        <f t="shared" si="78"/>
        <v>-1000</v>
      </c>
      <c r="K568" s="44">
        <f>FisCap!K124</f>
        <v>0.7103921252333758</v>
      </c>
      <c r="L568" s="49">
        <f t="shared" si="79"/>
        <v>3378000</v>
      </c>
      <c r="M568" s="46">
        <f t="shared" si="80"/>
        <v>-1000</v>
      </c>
      <c r="N568" s="42"/>
    </row>
    <row r="569" spans="1:14" x14ac:dyDescent="0.25">
      <c r="A569" s="91" t="s">
        <v>117</v>
      </c>
      <c r="B569" s="99">
        <v>29754669.408399999</v>
      </c>
      <c r="C569" s="43">
        <f t="shared" si="74"/>
        <v>29755000</v>
      </c>
      <c r="D569" s="44">
        <f>FisCap!J125</f>
        <v>0.25</v>
      </c>
      <c r="E569" s="48">
        <f t="shared" si="75"/>
        <v>7439000</v>
      </c>
      <c r="F569" s="1"/>
      <c r="G569" s="10">
        <f>Transportation!L125</f>
        <v>7007.4620535781351</v>
      </c>
      <c r="H569" s="10">
        <f t="shared" si="76"/>
        <v>29761676.870453577</v>
      </c>
      <c r="I569" s="43">
        <f t="shared" si="77"/>
        <v>29762000</v>
      </c>
      <c r="J569" s="43">
        <f t="shared" si="78"/>
        <v>7000</v>
      </c>
      <c r="K569" s="44">
        <f>FisCap!K125</f>
        <v>0.25</v>
      </c>
      <c r="L569" s="49">
        <f t="shared" si="79"/>
        <v>7441000</v>
      </c>
      <c r="M569" s="46">
        <f t="shared" si="80"/>
        <v>2000</v>
      </c>
      <c r="N569" s="42"/>
    </row>
    <row r="570" spans="1:14" x14ac:dyDescent="0.25">
      <c r="A570" s="91" t="s">
        <v>118</v>
      </c>
      <c r="B570" s="99">
        <v>230796629.803</v>
      </c>
      <c r="C570" s="43">
        <f t="shared" si="74"/>
        <v>230797000</v>
      </c>
      <c r="D570" s="44">
        <f>FisCap!J126</f>
        <v>0.52633010349922649</v>
      </c>
      <c r="E570" s="48">
        <f t="shared" si="75"/>
        <v>121475000</v>
      </c>
      <c r="F570" s="1"/>
      <c r="G570" s="10">
        <f>Transportation!L126</f>
        <v>-133239.17661078204</v>
      </c>
      <c r="H570" s="10">
        <f t="shared" si="76"/>
        <v>230663390.62638924</v>
      </c>
      <c r="I570" s="43">
        <f t="shared" si="77"/>
        <v>230663000</v>
      </c>
      <c r="J570" s="43">
        <f t="shared" si="78"/>
        <v>-134000</v>
      </c>
      <c r="K570" s="44">
        <f>FisCap!K126</f>
        <v>0.52617907553613996</v>
      </c>
      <c r="L570" s="49">
        <f t="shared" si="79"/>
        <v>121370000</v>
      </c>
      <c r="M570" s="46">
        <f t="shared" si="80"/>
        <v>-105000</v>
      </c>
      <c r="N570" s="42"/>
    </row>
    <row r="571" spans="1:14" x14ac:dyDescent="0.25">
      <c r="A571" s="91" t="s">
        <v>125</v>
      </c>
      <c r="B571" s="99">
        <v>6601345.5859999992</v>
      </c>
      <c r="C571" s="43">
        <f t="shared" si="74"/>
        <v>6601000</v>
      </c>
      <c r="D571" s="44">
        <f>FisCap!J127</f>
        <v>0.70383823913568944</v>
      </c>
      <c r="E571" s="48">
        <f t="shared" si="75"/>
        <v>4646000</v>
      </c>
      <c r="F571" s="1"/>
      <c r="G571" s="10">
        <f>Transportation!L127</f>
        <v>854.81496463362782</v>
      </c>
      <c r="H571" s="10">
        <f t="shared" si="76"/>
        <v>6602200.4009646326</v>
      </c>
      <c r="I571" s="43">
        <f t="shared" si="77"/>
        <v>6602000</v>
      </c>
      <c r="J571" s="43">
        <f t="shared" si="78"/>
        <v>1000</v>
      </c>
      <c r="K571" s="44">
        <f>FisCap!K127</f>
        <v>0.7039014342294212</v>
      </c>
      <c r="L571" s="49">
        <f t="shared" si="79"/>
        <v>4647000</v>
      </c>
      <c r="M571" s="46">
        <f t="shared" si="80"/>
        <v>1000</v>
      </c>
      <c r="N571" s="42"/>
    </row>
    <row r="572" spans="1:14" x14ac:dyDescent="0.25">
      <c r="A572" s="91" t="s">
        <v>22</v>
      </c>
      <c r="B572" s="99">
        <v>679659.9203</v>
      </c>
      <c r="C572" s="43">
        <f t="shared" si="74"/>
        <v>680000</v>
      </c>
      <c r="D572" s="44">
        <f>FisCap!J128</f>
        <v>0.77479048670715112</v>
      </c>
      <c r="E572" s="48">
        <f t="shared" si="75"/>
        <v>527000</v>
      </c>
      <c r="F572" s="1"/>
      <c r="G572" s="10">
        <f>Transportation!L128</f>
        <v>0</v>
      </c>
      <c r="H572" s="10">
        <f t="shared" si="76"/>
        <v>679659.9203</v>
      </c>
      <c r="I572" s="43">
        <f t="shared" si="77"/>
        <v>680000</v>
      </c>
      <c r="J572" s="43">
        <f t="shared" si="78"/>
        <v>0</v>
      </c>
      <c r="K572" s="44">
        <f>FisCap!K128</f>
        <v>0.77482703497141592</v>
      </c>
      <c r="L572" s="49">
        <f t="shared" si="79"/>
        <v>527000</v>
      </c>
      <c r="M572" s="46">
        <f t="shared" si="80"/>
        <v>0</v>
      </c>
      <c r="N572" s="42"/>
    </row>
    <row r="573" spans="1:14" x14ac:dyDescent="0.25">
      <c r="A573" s="91" t="s">
        <v>126</v>
      </c>
      <c r="B573" s="99">
        <v>4711805.3547999999</v>
      </c>
      <c r="C573" s="43">
        <f t="shared" si="74"/>
        <v>4712000</v>
      </c>
      <c r="D573" s="44">
        <f>FisCap!J129</f>
        <v>0.74430005209142514</v>
      </c>
      <c r="E573" s="48">
        <f t="shared" si="75"/>
        <v>3507000</v>
      </c>
      <c r="F573" s="1"/>
      <c r="G573" s="10">
        <f>Transportation!L129</f>
        <v>-329.40755214406272</v>
      </c>
      <c r="H573" s="10">
        <f t="shared" si="76"/>
        <v>4711475.9472478554</v>
      </c>
      <c r="I573" s="43">
        <f t="shared" si="77"/>
        <v>4711000</v>
      </c>
      <c r="J573" s="43">
        <f t="shared" si="78"/>
        <v>-1000</v>
      </c>
      <c r="K573" s="44">
        <f>FisCap!K129</f>
        <v>0.74426161129707791</v>
      </c>
      <c r="L573" s="49">
        <f t="shared" si="79"/>
        <v>3506000</v>
      </c>
      <c r="M573" s="46">
        <f t="shared" si="80"/>
        <v>-1000</v>
      </c>
      <c r="N573" s="42"/>
    </row>
    <row r="574" spans="1:14" x14ac:dyDescent="0.25">
      <c r="A574" s="91" t="s">
        <v>127</v>
      </c>
      <c r="B574" s="99">
        <v>20146716.4531</v>
      </c>
      <c r="C574" s="43">
        <f t="shared" si="74"/>
        <v>20147000</v>
      </c>
      <c r="D574" s="44">
        <f>FisCap!J130</f>
        <v>0.42721645616784754</v>
      </c>
      <c r="E574" s="48">
        <f t="shared" si="75"/>
        <v>8607000</v>
      </c>
      <c r="F574" s="1"/>
      <c r="G574" s="10">
        <f>Transportation!L130</f>
        <v>-2083.4922396815164</v>
      </c>
      <c r="H574" s="10">
        <f t="shared" si="76"/>
        <v>20144632.960860319</v>
      </c>
      <c r="I574" s="43">
        <f t="shared" si="77"/>
        <v>20145000</v>
      </c>
      <c r="J574" s="43">
        <f t="shared" si="78"/>
        <v>-2000</v>
      </c>
      <c r="K574" s="44">
        <f>FisCap!K130</f>
        <v>0.42730622883224378</v>
      </c>
      <c r="L574" s="49">
        <f t="shared" si="79"/>
        <v>8608000</v>
      </c>
      <c r="M574" s="46">
        <f t="shared" si="80"/>
        <v>1000</v>
      </c>
      <c r="N574" s="42"/>
    </row>
    <row r="575" spans="1:14" x14ac:dyDescent="0.25">
      <c r="A575" s="91" t="s">
        <v>130</v>
      </c>
      <c r="B575" s="99">
        <v>61085059.757299997</v>
      </c>
      <c r="C575" s="43">
        <f t="shared" si="74"/>
        <v>61085000</v>
      </c>
      <c r="D575" s="44">
        <f>FisCap!J131</f>
        <v>0.60261689881330027</v>
      </c>
      <c r="E575" s="48">
        <f t="shared" si="75"/>
        <v>36811000</v>
      </c>
      <c r="F575" s="1"/>
      <c r="G575" s="10">
        <f>Transportation!L131</f>
        <v>10314.44630035638</v>
      </c>
      <c r="H575" s="10">
        <f t="shared" si="76"/>
        <v>61095374.203600354</v>
      </c>
      <c r="I575" s="43">
        <f t="shared" si="77"/>
        <v>61095000</v>
      </c>
      <c r="J575" s="43">
        <f t="shared" si="78"/>
        <v>10000</v>
      </c>
      <c r="K575" s="44">
        <f>FisCap!K131</f>
        <v>0.60270654440188454</v>
      </c>
      <c r="L575" s="49">
        <f t="shared" si="79"/>
        <v>36822000</v>
      </c>
      <c r="M575" s="46">
        <f t="shared" si="80"/>
        <v>11000</v>
      </c>
      <c r="N575" s="42"/>
    </row>
    <row r="576" spans="1:14" x14ac:dyDescent="0.25">
      <c r="A576" s="91" t="s">
        <v>97</v>
      </c>
      <c r="B576" s="99">
        <v>2708923.6975999996</v>
      </c>
      <c r="C576" s="43">
        <f t="shared" si="74"/>
        <v>2709000</v>
      </c>
      <c r="D576" s="44">
        <f>FisCap!J132</f>
        <v>0.64763242573128132</v>
      </c>
      <c r="E576" s="48">
        <f t="shared" si="75"/>
        <v>1754000</v>
      </c>
      <c r="F576" s="1"/>
      <c r="G576" s="10">
        <f>Transportation!L132</f>
        <v>-332.59819639263725</v>
      </c>
      <c r="H576" s="10">
        <f t="shared" si="76"/>
        <v>2708591.0994036072</v>
      </c>
      <c r="I576" s="43">
        <f t="shared" si="77"/>
        <v>2709000</v>
      </c>
      <c r="J576" s="43">
        <f t="shared" si="78"/>
        <v>0</v>
      </c>
      <c r="K576" s="44">
        <f>FisCap!K132</f>
        <v>0.6475588289465195</v>
      </c>
      <c r="L576" s="49">
        <f t="shared" si="79"/>
        <v>1754000</v>
      </c>
      <c r="M576" s="46">
        <f t="shared" si="80"/>
        <v>0</v>
      </c>
      <c r="N576" s="42"/>
    </row>
    <row r="577" spans="1:14" x14ac:dyDescent="0.25">
      <c r="A577" s="91" t="s">
        <v>131</v>
      </c>
      <c r="B577" s="99">
        <v>23026181.173500001</v>
      </c>
      <c r="C577" s="43">
        <f t="shared" si="74"/>
        <v>23026000</v>
      </c>
      <c r="D577" s="44">
        <f>FisCap!J133</f>
        <v>0.7714072675992294</v>
      </c>
      <c r="E577" s="48">
        <f t="shared" si="75"/>
        <v>17762000</v>
      </c>
      <c r="F577" s="1"/>
      <c r="G577" s="10">
        <f>Transportation!L133</f>
        <v>6823.673540003495</v>
      </c>
      <c r="H577" s="10">
        <f t="shared" si="76"/>
        <v>23033004.847040005</v>
      </c>
      <c r="I577" s="43">
        <f t="shared" si="77"/>
        <v>23033000</v>
      </c>
      <c r="J577" s="43">
        <f t="shared" si="78"/>
        <v>7000</v>
      </c>
      <c r="K577" s="44">
        <f>FisCap!K133</f>
        <v>0.77149088988751735</v>
      </c>
      <c r="L577" s="49">
        <f t="shared" si="79"/>
        <v>17770000</v>
      </c>
      <c r="M577" s="46">
        <f t="shared" si="80"/>
        <v>8000</v>
      </c>
      <c r="N577" s="42"/>
    </row>
    <row r="578" spans="1:14" x14ac:dyDescent="0.25">
      <c r="A578" s="91" t="s">
        <v>50</v>
      </c>
      <c r="B578" s="99">
        <v>2787156.2307000002</v>
      </c>
      <c r="C578" s="43">
        <f t="shared" si="74"/>
        <v>2787000</v>
      </c>
      <c r="D578" s="44">
        <f>FisCap!J134</f>
        <v>0.74033134784788501</v>
      </c>
      <c r="E578" s="48">
        <f t="shared" si="75"/>
        <v>2063000</v>
      </c>
      <c r="F578" s="1"/>
      <c r="G578" s="10">
        <f>Transportation!L134</f>
        <v>249.31316322466498</v>
      </c>
      <c r="H578" s="10">
        <f t="shared" si="76"/>
        <v>2787405.5438632248</v>
      </c>
      <c r="I578" s="43">
        <f t="shared" si="77"/>
        <v>2787000</v>
      </c>
      <c r="J578" s="43">
        <f t="shared" si="78"/>
        <v>0</v>
      </c>
      <c r="K578" s="44">
        <f>FisCap!K134</f>
        <v>0.74030512647424418</v>
      </c>
      <c r="L578" s="49">
        <f t="shared" si="79"/>
        <v>2063000</v>
      </c>
      <c r="M578" s="46">
        <f t="shared" si="80"/>
        <v>0</v>
      </c>
      <c r="N578" s="42"/>
    </row>
    <row r="579" spans="1:14" x14ac:dyDescent="0.25">
      <c r="A579" s="91" t="s">
        <v>132</v>
      </c>
      <c r="B579" s="99">
        <v>2858911.8581999997</v>
      </c>
      <c r="C579" s="43">
        <f t="shared" si="74"/>
        <v>2859000</v>
      </c>
      <c r="D579" s="44">
        <f>FisCap!J135</f>
        <v>0.72259074132242707</v>
      </c>
      <c r="E579" s="48">
        <f t="shared" si="75"/>
        <v>2066000</v>
      </c>
      <c r="F579" s="1"/>
      <c r="G579" s="10">
        <f>Transportation!L135</f>
        <v>-399.43424381711992</v>
      </c>
      <c r="H579" s="10">
        <f t="shared" si="76"/>
        <v>2858512.4239561823</v>
      </c>
      <c r="I579" s="43">
        <f t="shared" si="77"/>
        <v>2859000</v>
      </c>
      <c r="J579" s="43">
        <f t="shared" si="78"/>
        <v>0</v>
      </c>
      <c r="K579" s="44">
        <f>FisCap!K135</f>
        <v>0.72260791863008356</v>
      </c>
      <c r="L579" s="49">
        <f t="shared" si="79"/>
        <v>2066000</v>
      </c>
      <c r="M579" s="46">
        <f t="shared" si="80"/>
        <v>0</v>
      </c>
      <c r="N579" s="42"/>
    </row>
    <row r="580" spans="1:14" x14ac:dyDescent="0.25">
      <c r="A580" s="91" t="s">
        <v>34</v>
      </c>
      <c r="B580" s="99">
        <v>6302069.1117000002</v>
      </c>
      <c r="C580" s="43">
        <f t="shared" ref="C580:C592" si="81">ROUND(B580,-3)</f>
        <v>6302000</v>
      </c>
      <c r="D580" s="44">
        <f>FisCap!J136</f>
        <v>0.57347105252118258</v>
      </c>
      <c r="E580" s="48">
        <f t="shared" ref="E580:E592" si="82">ROUND(C580*D580,-3)</f>
        <v>3614000</v>
      </c>
      <c r="F580" s="1"/>
      <c r="G580" s="10">
        <f>Transportation!L136</f>
        <v>-368.17040241327493</v>
      </c>
      <c r="H580" s="10">
        <f t="shared" ref="H580:H592" si="83">B580+G580</f>
        <v>6301700.941297587</v>
      </c>
      <c r="I580" s="43">
        <f t="shared" ref="I580:I592" si="84">ROUND(H580,-3)</f>
        <v>6302000</v>
      </c>
      <c r="J580" s="43">
        <f t="shared" ref="J580:J592" si="85">I580-C580</f>
        <v>0</v>
      </c>
      <c r="K580" s="44">
        <f>FisCap!K136</f>
        <v>0.57347402145447468</v>
      </c>
      <c r="L580" s="49">
        <f t="shared" ref="L580:L592" si="86">ROUND(I580*K580,-3)</f>
        <v>3614000</v>
      </c>
      <c r="M580" s="46">
        <f t="shared" ref="M580:M592" si="87">L580-E580</f>
        <v>0</v>
      </c>
      <c r="N580" s="42"/>
    </row>
    <row r="581" spans="1:14" x14ac:dyDescent="0.25">
      <c r="A581" s="91" t="s">
        <v>133</v>
      </c>
      <c r="B581" s="99">
        <v>5123341.3442000002</v>
      </c>
      <c r="C581" s="43">
        <f t="shared" si="81"/>
        <v>5123000</v>
      </c>
      <c r="D581" s="44">
        <f>FisCap!J137</f>
        <v>0.67838919994633651</v>
      </c>
      <c r="E581" s="48">
        <f t="shared" si="82"/>
        <v>3475000</v>
      </c>
      <c r="F581" s="1"/>
      <c r="G581" s="10">
        <f>Transportation!L137</f>
        <v>913.97732306804573</v>
      </c>
      <c r="H581" s="10">
        <f t="shared" si="83"/>
        <v>5124255.3215230685</v>
      </c>
      <c r="I581" s="43">
        <f t="shared" si="84"/>
        <v>5124000</v>
      </c>
      <c r="J581" s="43">
        <f t="shared" si="85"/>
        <v>1000</v>
      </c>
      <c r="K581" s="44">
        <f>FisCap!K137</f>
        <v>0.67847187592087665</v>
      </c>
      <c r="L581" s="49">
        <f t="shared" si="86"/>
        <v>3476000</v>
      </c>
      <c r="M581" s="46">
        <f t="shared" si="87"/>
        <v>1000</v>
      </c>
      <c r="N581" s="42"/>
    </row>
    <row r="582" spans="1:14" x14ac:dyDescent="0.25">
      <c r="A582" s="91" t="s">
        <v>102</v>
      </c>
      <c r="B582" s="99">
        <v>3195306.5493000001</v>
      </c>
      <c r="C582" s="43">
        <f t="shared" si="81"/>
        <v>3195000</v>
      </c>
      <c r="D582" s="44">
        <f>FisCap!J138</f>
        <v>0.62764112937158645</v>
      </c>
      <c r="E582" s="48">
        <f t="shared" si="82"/>
        <v>2005000</v>
      </c>
      <c r="F582" s="1"/>
      <c r="G582" s="10">
        <f>Transportation!L138</f>
        <v>1385.7683548308451</v>
      </c>
      <c r="H582" s="10">
        <f t="shared" si="83"/>
        <v>3196692.3176548309</v>
      </c>
      <c r="I582" s="43">
        <f t="shared" si="84"/>
        <v>3197000</v>
      </c>
      <c r="J582" s="43">
        <f t="shared" si="85"/>
        <v>2000</v>
      </c>
      <c r="K582" s="44">
        <f>FisCap!K138</f>
        <v>0.62773711437656976</v>
      </c>
      <c r="L582" s="49">
        <f t="shared" si="86"/>
        <v>2007000</v>
      </c>
      <c r="M582" s="46">
        <f t="shared" si="87"/>
        <v>2000</v>
      </c>
      <c r="N582" s="42"/>
    </row>
    <row r="583" spans="1:14" x14ac:dyDescent="0.25">
      <c r="A583" s="99" t="s">
        <v>134</v>
      </c>
      <c r="B583" s="99">
        <v>8619136.3997000009</v>
      </c>
      <c r="C583" s="43">
        <f t="shared" si="81"/>
        <v>8619000</v>
      </c>
      <c r="D583" s="44">
        <f>FisCap!J139</f>
        <v>0.86334735615822955</v>
      </c>
      <c r="E583" s="48">
        <f t="shared" si="82"/>
        <v>7441000</v>
      </c>
      <c r="F583" s="1"/>
      <c r="G583" s="10">
        <f>Transportation!L139</f>
        <v>1410.4801788447942</v>
      </c>
      <c r="H583" s="10">
        <f t="shared" si="83"/>
        <v>8620546.8798788451</v>
      </c>
      <c r="I583" s="43">
        <f t="shared" si="84"/>
        <v>8621000</v>
      </c>
      <c r="J583" s="43">
        <f t="shared" si="85"/>
        <v>2000</v>
      </c>
      <c r="K583" s="44">
        <f>FisCap!K139</f>
        <v>0.86338751806125136</v>
      </c>
      <c r="L583" s="49">
        <f t="shared" si="86"/>
        <v>7443000</v>
      </c>
      <c r="M583" s="46">
        <f t="shared" si="87"/>
        <v>2000</v>
      </c>
      <c r="N583" s="42"/>
    </row>
    <row r="584" spans="1:14" x14ac:dyDescent="0.25">
      <c r="A584" s="99" t="s">
        <v>135</v>
      </c>
      <c r="B584" s="99">
        <v>1795048.0126999998</v>
      </c>
      <c r="C584" s="43">
        <f t="shared" si="81"/>
        <v>1795000</v>
      </c>
      <c r="D584" s="44">
        <f>FisCap!J140</f>
        <v>0.73664505253783208</v>
      </c>
      <c r="E584" s="48">
        <f t="shared" si="82"/>
        <v>1322000</v>
      </c>
      <c r="F584" s="1"/>
      <c r="G584" s="10">
        <f>Transportation!L140</f>
        <v>-195.74019383961814</v>
      </c>
      <c r="H584" s="10">
        <f t="shared" si="83"/>
        <v>1794852.2725061602</v>
      </c>
      <c r="I584" s="43">
        <f t="shared" si="84"/>
        <v>1795000</v>
      </c>
      <c r="J584" s="43">
        <f t="shared" si="85"/>
        <v>0</v>
      </c>
      <c r="K584" s="44">
        <f>FisCap!K140</f>
        <v>0.73666135959613621</v>
      </c>
      <c r="L584" s="49">
        <f t="shared" si="86"/>
        <v>1322000</v>
      </c>
      <c r="M584" s="46">
        <f t="shared" si="87"/>
        <v>0</v>
      </c>
      <c r="N584" s="42"/>
    </row>
    <row r="585" spans="1:14" x14ac:dyDescent="0.25">
      <c r="A585" s="98" t="s">
        <v>136</v>
      </c>
      <c r="B585" s="99">
        <v>13182563.014800001</v>
      </c>
      <c r="C585" s="43">
        <f t="shared" si="81"/>
        <v>13183000</v>
      </c>
      <c r="D585" s="44">
        <f>FisCap!J141</f>
        <v>0.66876616831777624</v>
      </c>
      <c r="E585" s="48">
        <f t="shared" si="82"/>
        <v>8816000</v>
      </c>
      <c r="F585" s="1"/>
      <c r="G585" s="10">
        <f>Transportation!L141</f>
        <v>-4392.7056986872376</v>
      </c>
      <c r="H585" s="10">
        <f t="shared" si="83"/>
        <v>13178170.309101313</v>
      </c>
      <c r="I585" s="43">
        <f t="shared" si="84"/>
        <v>13178000</v>
      </c>
      <c r="J585" s="43">
        <f t="shared" si="85"/>
        <v>-5000</v>
      </c>
      <c r="K585" s="44">
        <f>FisCap!K141</f>
        <v>0.66866100942762063</v>
      </c>
      <c r="L585" s="49">
        <f t="shared" si="86"/>
        <v>8812000</v>
      </c>
      <c r="M585" s="46">
        <f t="shared" si="87"/>
        <v>-4000</v>
      </c>
      <c r="N585" s="42"/>
    </row>
    <row r="586" spans="1:14" x14ac:dyDescent="0.25">
      <c r="A586" s="99" t="s">
        <v>137</v>
      </c>
      <c r="B586" s="99">
        <v>18759435.896899998</v>
      </c>
      <c r="C586" s="43">
        <f t="shared" si="81"/>
        <v>18759000</v>
      </c>
      <c r="D586" s="44">
        <f>FisCap!J142</f>
        <v>0.43115719864030788</v>
      </c>
      <c r="E586" s="48">
        <f t="shared" si="82"/>
        <v>8088000</v>
      </c>
      <c r="F586" s="1"/>
      <c r="G586" s="10">
        <f>Transportation!L142</f>
        <v>-2132.5265868490674</v>
      </c>
      <c r="H586" s="10">
        <f t="shared" si="83"/>
        <v>18757303.370313149</v>
      </c>
      <c r="I586" s="43">
        <f t="shared" si="84"/>
        <v>18757000</v>
      </c>
      <c r="J586" s="43">
        <f t="shared" si="85"/>
        <v>-2000</v>
      </c>
      <c r="K586" s="44">
        <f>FisCap!K142</f>
        <v>0.43127624239108442</v>
      </c>
      <c r="L586" s="49">
        <f t="shared" si="86"/>
        <v>8089000</v>
      </c>
      <c r="M586" s="46">
        <f t="shared" si="87"/>
        <v>1000</v>
      </c>
      <c r="N586" s="42"/>
    </row>
    <row r="587" spans="1:14" x14ac:dyDescent="0.25">
      <c r="A587" s="99" t="s">
        <v>139</v>
      </c>
      <c r="B587" s="99">
        <v>5100688.4907999998</v>
      </c>
      <c r="C587" s="43">
        <f t="shared" si="81"/>
        <v>5101000</v>
      </c>
      <c r="D587" s="44">
        <f>FisCap!J143</f>
        <v>0.77566296878013685</v>
      </c>
      <c r="E587" s="48">
        <f t="shared" si="82"/>
        <v>3957000</v>
      </c>
      <c r="F587" s="1"/>
      <c r="G587" s="10">
        <f>Transportation!L143</f>
        <v>-1285.8975022073892</v>
      </c>
      <c r="H587" s="10">
        <f t="shared" si="83"/>
        <v>5099402.5932977926</v>
      </c>
      <c r="I587" s="43">
        <f t="shared" si="84"/>
        <v>5099000</v>
      </c>
      <c r="J587" s="43">
        <f t="shared" si="85"/>
        <v>-2000</v>
      </c>
      <c r="K587" s="44">
        <f>FisCap!K143</f>
        <v>0.77558887272003041</v>
      </c>
      <c r="L587" s="49">
        <f t="shared" si="86"/>
        <v>3955000</v>
      </c>
      <c r="M587" s="46">
        <f t="shared" si="87"/>
        <v>-2000</v>
      </c>
      <c r="N587" s="42"/>
    </row>
    <row r="588" spans="1:14" x14ac:dyDescent="0.25">
      <c r="A588" s="97" t="s">
        <v>140</v>
      </c>
      <c r="B588" s="99">
        <v>8642763.3579000011</v>
      </c>
      <c r="C588" s="43">
        <f t="shared" si="81"/>
        <v>8643000</v>
      </c>
      <c r="D588" s="44">
        <f>FisCap!J144</f>
        <v>0.6638861076606084</v>
      </c>
      <c r="E588" s="48">
        <f t="shared" si="82"/>
        <v>5738000</v>
      </c>
      <c r="F588" s="1"/>
      <c r="G588" s="10">
        <f>Transportation!L144</f>
        <v>-2476.6762164182692</v>
      </c>
      <c r="H588" s="10">
        <f t="shared" si="83"/>
        <v>8640286.6816835832</v>
      </c>
      <c r="I588" s="43">
        <f t="shared" si="84"/>
        <v>8640000</v>
      </c>
      <c r="J588" s="43">
        <f t="shared" si="85"/>
        <v>-3000</v>
      </c>
      <c r="K588" s="44">
        <f>FisCap!K144</f>
        <v>0.663790220999805</v>
      </c>
      <c r="L588" s="49">
        <f t="shared" si="86"/>
        <v>5735000</v>
      </c>
      <c r="M588" s="46">
        <f t="shared" si="87"/>
        <v>-3000</v>
      </c>
      <c r="N588" s="42"/>
    </row>
    <row r="589" spans="1:14" x14ac:dyDescent="0.25">
      <c r="A589" s="97" t="s">
        <v>23</v>
      </c>
      <c r="B589" s="99">
        <v>1611281.9624000001</v>
      </c>
      <c r="C589" s="43">
        <f t="shared" si="81"/>
        <v>1611000</v>
      </c>
      <c r="D589" s="44">
        <f>FisCap!J145</f>
        <v>0.77479048670715112</v>
      </c>
      <c r="E589" s="48">
        <f t="shared" si="82"/>
        <v>1248000</v>
      </c>
      <c r="F589" s="1"/>
      <c r="G589" s="10">
        <f>Transportation!L145</f>
        <v>0</v>
      </c>
      <c r="H589" s="10">
        <f t="shared" si="83"/>
        <v>1611281.9624000001</v>
      </c>
      <c r="I589" s="43">
        <f t="shared" si="84"/>
        <v>1611000</v>
      </c>
      <c r="J589" s="43">
        <f t="shared" si="85"/>
        <v>0</v>
      </c>
      <c r="K589" s="44">
        <f>FisCap!K145</f>
        <v>0.77482703497141592</v>
      </c>
      <c r="L589" s="49">
        <f t="shared" si="86"/>
        <v>1248000</v>
      </c>
      <c r="M589" s="46">
        <f t="shared" si="87"/>
        <v>0</v>
      </c>
      <c r="N589" s="42"/>
    </row>
    <row r="590" spans="1:14" x14ac:dyDescent="0.25">
      <c r="A590" s="97" t="s">
        <v>141</v>
      </c>
      <c r="B590" s="99">
        <v>8337941.3844000008</v>
      </c>
      <c r="C590" s="43">
        <f t="shared" si="81"/>
        <v>8338000</v>
      </c>
      <c r="D590" s="44">
        <f>FisCap!J146</f>
        <v>0.72459885224772758</v>
      </c>
      <c r="E590" s="48">
        <f t="shared" si="82"/>
        <v>6042000</v>
      </c>
      <c r="F590" s="1"/>
      <c r="G590" s="10">
        <f>Transportation!L146</f>
        <v>-1013.7930352361977</v>
      </c>
      <c r="H590" s="10">
        <f t="shared" si="83"/>
        <v>8336927.5913647646</v>
      </c>
      <c r="I590" s="43">
        <f t="shared" si="84"/>
        <v>8337000</v>
      </c>
      <c r="J590" s="43">
        <f t="shared" si="85"/>
        <v>-1000</v>
      </c>
      <c r="K590" s="44">
        <f>FisCap!K146</f>
        <v>0.72458287365475149</v>
      </c>
      <c r="L590" s="49">
        <f t="shared" si="86"/>
        <v>6041000</v>
      </c>
      <c r="M590" s="46">
        <f t="shared" si="87"/>
        <v>-1000</v>
      </c>
      <c r="N590" s="42"/>
    </row>
    <row r="591" spans="1:14" x14ac:dyDescent="0.25">
      <c r="A591" s="97" t="s">
        <v>142</v>
      </c>
      <c r="B591" s="99">
        <v>81291087.565400004</v>
      </c>
      <c r="C591" s="43">
        <f t="shared" si="81"/>
        <v>81291000</v>
      </c>
      <c r="D591" s="44">
        <f>FisCap!J147</f>
        <v>0.30361428751744257</v>
      </c>
      <c r="E591" s="48">
        <f t="shared" si="82"/>
        <v>24681000</v>
      </c>
      <c r="F591" s="1"/>
      <c r="G591" s="10">
        <f>Transportation!L147</f>
        <v>-236.23580161841187</v>
      </c>
      <c r="H591" s="10">
        <f t="shared" si="83"/>
        <v>81290851.329598382</v>
      </c>
      <c r="I591" s="43">
        <f t="shared" si="84"/>
        <v>81291000</v>
      </c>
      <c r="J591" s="43">
        <f t="shared" si="85"/>
        <v>0</v>
      </c>
      <c r="K591" s="44">
        <f>FisCap!K147</f>
        <v>0.30364954384768739</v>
      </c>
      <c r="L591" s="49">
        <f t="shared" si="86"/>
        <v>24684000</v>
      </c>
      <c r="M591" s="46">
        <f t="shared" si="87"/>
        <v>3000</v>
      </c>
      <c r="N591" s="42"/>
    </row>
    <row r="592" spans="1:14" x14ac:dyDescent="0.25">
      <c r="A592" s="97" t="s">
        <v>144</v>
      </c>
      <c r="B592" s="99">
        <v>37823570.082699999</v>
      </c>
      <c r="C592" s="43">
        <f t="shared" si="81"/>
        <v>37824000</v>
      </c>
      <c r="D592" s="44">
        <f>FisCap!J148</f>
        <v>0.52099159789578153</v>
      </c>
      <c r="E592" s="48">
        <f t="shared" si="82"/>
        <v>19706000</v>
      </c>
      <c r="F592" s="1"/>
      <c r="G592" s="10">
        <f>Transportation!L148</f>
        <v>-4533.5764078981974</v>
      </c>
      <c r="H592" s="10">
        <f t="shared" si="83"/>
        <v>37819036.506292105</v>
      </c>
      <c r="I592" s="43">
        <f t="shared" si="84"/>
        <v>37819000</v>
      </c>
      <c r="J592" s="43">
        <f t="shared" si="85"/>
        <v>-5000</v>
      </c>
      <c r="K592" s="44">
        <f>FisCap!K148</f>
        <v>0.52095730210080471</v>
      </c>
      <c r="L592" s="49">
        <f t="shared" si="86"/>
        <v>19702000</v>
      </c>
      <c r="M592" s="46">
        <f t="shared" si="87"/>
        <v>-4000</v>
      </c>
      <c r="N592" s="42"/>
    </row>
    <row r="593" spans="1:13" x14ac:dyDescent="0.25">
      <c r="A593" s="8" t="s">
        <v>147</v>
      </c>
      <c r="B593" s="11">
        <f>SUM(B451:B592)</f>
        <v>2021300617.2096989</v>
      </c>
      <c r="C593" s="50">
        <f t="shared" ref="C593:E593" si="88">SUM(C451:C592)</f>
        <v>2021303000</v>
      </c>
      <c r="D593" s="11"/>
      <c r="E593" s="51">
        <f t="shared" si="88"/>
        <v>1054817000</v>
      </c>
      <c r="F593" s="50"/>
      <c r="G593" s="11">
        <f t="shared" ref="G593" si="89">SUM(G451:G592)</f>
        <v>-117099.48368544655</v>
      </c>
      <c r="H593" s="11">
        <f>SUM(H451:H592)</f>
        <v>2021183517.7260141</v>
      </c>
      <c r="I593" s="50">
        <f t="shared" ref="I593" si="90">SUM(I451:I592)</f>
        <v>2021178000</v>
      </c>
      <c r="J593" s="50">
        <f t="shared" ref="J593" si="91">SUM(J451:J592)</f>
        <v>-125000</v>
      </c>
      <c r="K593" s="50"/>
      <c r="L593" s="51">
        <f t="shared" ref="L593" si="92">SUM(L451:L592)</f>
        <v>1054754000</v>
      </c>
      <c r="M593" s="52">
        <f t="shared" ref="M593" si="93">SUM(M451:M592)</f>
        <v>-63000</v>
      </c>
    </row>
  </sheetData>
  <mergeCells count="1">
    <mergeCell ref="D1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48"/>
  <sheetViews>
    <sheetView workbookViewId="0"/>
  </sheetViews>
  <sheetFormatPr defaultRowHeight="15" x14ac:dyDescent="0.25"/>
  <cols>
    <col min="1" max="1" width="39.42578125" customWidth="1"/>
    <col min="2" max="2" width="12.7109375" customWidth="1"/>
    <col min="3" max="3" width="12.85546875" customWidth="1"/>
    <col min="6" max="6" width="14.140625" customWidth="1"/>
    <col min="7" max="7" width="12.7109375" customWidth="1"/>
    <col min="10" max="10" width="13.140625" customWidth="1"/>
    <col min="11" max="11" width="12.28515625" customWidth="1"/>
    <col min="14" max="14" width="9.140625" customWidth="1"/>
  </cols>
  <sheetData>
    <row r="1" spans="1:14" ht="23.25" x14ac:dyDescent="0.35">
      <c r="A1" s="17" t="s">
        <v>226</v>
      </c>
      <c r="B1" s="1"/>
      <c r="C1" s="1"/>
      <c r="D1" s="1"/>
      <c r="E1" s="10" t="s">
        <v>177</v>
      </c>
      <c r="F1" s="1"/>
      <c r="G1" s="1"/>
      <c r="H1" s="1"/>
      <c r="I1" s="1"/>
      <c r="J1" s="1"/>
      <c r="K1" s="1"/>
      <c r="L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x14ac:dyDescent="0.25">
      <c r="A3" s="1"/>
      <c r="B3" s="85" t="s">
        <v>178</v>
      </c>
      <c r="C3" s="85"/>
      <c r="D3" s="85"/>
      <c r="E3" s="1"/>
      <c r="F3" s="89" t="s">
        <v>178</v>
      </c>
      <c r="G3" s="89"/>
      <c r="H3" s="89"/>
      <c r="I3" s="1"/>
      <c r="J3" s="89" t="s">
        <v>178</v>
      </c>
      <c r="K3" s="89"/>
      <c r="L3" s="89"/>
    </row>
    <row r="4" spans="1:14" x14ac:dyDescent="0.25">
      <c r="A4" s="1"/>
      <c r="B4" s="85"/>
      <c r="C4" s="85"/>
      <c r="D4" s="85"/>
      <c r="E4" s="1"/>
      <c r="F4" s="89"/>
      <c r="G4" s="89"/>
      <c r="H4" s="89"/>
      <c r="I4" s="1"/>
      <c r="J4" s="89"/>
      <c r="K4" s="89"/>
      <c r="L4" s="89"/>
    </row>
    <row r="5" spans="1:14" ht="15.75" x14ac:dyDescent="0.25">
      <c r="A5" s="14"/>
      <c r="B5" s="90" t="s">
        <v>179</v>
      </c>
      <c r="C5" s="90"/>
      <c r="D5" s="90"/>
      <c r="E5" s="14"/>
      <c r="F5" s="90" t="s">
        <v>180</v>
      </c>
      <c r="G5" s="90"/>
      <c r="H5" s="90"/>
      <c r="I5" s="14"/>
      <c r="J5" s="90" t="s">
        <v>181</v>
      </c>
      <c r="K5" s="90"/>
      <c r="L5" s="90"/>
    </row>
    <row r="6" spans="1:14" ht="45" x14ac:dyDescent="0.25">
      <c r="A6" s="18" t="s">
        <v>1</v>
      </c>
      <c r="B6" s="18" t="s">
        <v>183</v>
      </c>
      <c r="C6" s="18" t="s">
        <v>184</v>
      </c>
      <c r="D6" s="18" t="s">
        <v>182</v>
      </c>
      <c r="E6" s="3"/>
      <c r="F6" s="18" t="s">
        <v>183</v>
      </c>
      <c r="G6" s="18" t="s">
        <v>184</v>
      </c>
      <c r="H6" s="18" t="s">
        <v>182</v>
      </c>
      <c r="I6" s="3"/>
      <c r="J6" s="18" t="s">
        <v>183</v>
      </c>
      <c r="K6" s="18" t="s">
        <v>184</v>
      </c>
      <c r="L6" s="18" t="s">
        <v>182</v>
      </c>
    </row>
    <row r="7" spans="1:14" x14ac:dyDescent="0.25">
      <c r="A7" s="1" t="s">
        <v>36</v>
      </c>
      <c r="B7" s="137">
        <v>0.89335768280397998</v>
      </c>
      <c r="C7" s="137">
        <v>0.89335523046898135</v>
      </c>
      <c r="D7" s="140">
        <f>C7-B7</f>
        <v>-2.4523349986260712E-6</v>
      </c>
      <c r="E7" s="27"/>
      <c r="F7" s="139">
        <v>0.91249409076588983</v>
      </c>
      <c r="G7" s="139">
        <v>0.91250985472586621</v>
      </c>
      <c r="H7" s="140">
        <f>G7-F7</f>
        <v>1.5763959976378139E-5</v>
      </c>
      <c r="I7" s="27"/>
      <c r="J7" s="106">
        <v>0.83322975066389482</v>
      </c>
      <c r="K7" s="106">
        <v>0.83324007715369708</v>
      </c>
      <c r="L7" s="140">
        <f>K7-J7</f>
        <v>1.0326489802259253E-5</v>
      </c>
      <c r="N7" s="53"/>
    </row>
    <row r="8" spans="1:14" x14ac:dyDescent="0.25">
      <c r="A8" s="1" t="s">
        <v>12</v>
      </c>
      <c r="B8" s="138">
        <v>0.67666492363964059</v>
      </c>
      <c r="C8" s="138">
        <v>0.67665748826178196</v>
      </c>
      <c r="D8" s="140">
        <f t="shared" ref="D8:D71" si="0">C8-B8</f>
        <v>-7.4353778586333519E-6</v>
      </c>
      <c r="E8" s="27"/>
      <c r="F8" s="139">
        <v>0.70862744872066874</v>
      </c>
      <c r="G8" s="139">
        <v>0.70861827729591798</v>
      </c>
      <c r="H8" s="140">
        <f t="shared" ref="H8:H71" si="1">G8-F8</f>
        <v>-9.1714247507646007E-6</v>
      </c>
      <c r="I8" s="27"/>
      <c r="J8" s="106">
        <v>0.47549553858121063</v>
      </c>
      <c r="K8" s="106">
        <v>0.47568518912777646</v>
      </c>
      <c r="L8" s="140">
        <f t="shared" ref="L8:L71" si="2">K8-J8</f>
        <v>1.896505465658338E-4</v>
      </c>
    </row>
    <row r="9" spans="1:14" x14ac:dyDescent="0.25">
      <c r="A9" s="1" t="s">
        <v>5</v>
      </c>
      <c r="B9" s="138">
        <v>0.74136015770287367</v>
      </c>
      <c r="C9" s="138">
        <v>0.74135421004950297</v>
      </c>
      <c r="D9" s="140">
        <f t="shared" si="0"/>
        <v>-5.9476533706970258E-6</v>
      </c>
      <c r="E9" s="27"/>
      <c r="F9" s="139">
        <v>0.78435845306349639</v>
      </c>
      <c r="G9" s="139">
        <v>0.78438054233350263</v>
      </c>
      <c r="H9" s="140">
        <f t="shared" si="1"/>
        <v>2.2089270006242501E-5</v>
      </c>
      <c r="I9" s="27"/>
      <c r="J9" s="106">
        <v>0.5763188199756264</v>
      </c>
      <c r="K9" s="106">
        <v>0.57644939016680186</v>
      </c>
      <c r="L9" s="140">
        <f t="shared" si="2"/>
        <v>1.3057019117546087E-4</v>
      </c>
    </row>
    <row r="10" spans="1:14" x14ac:dyDescent="0.25">
      <c r="A10" s="1" t="s">
        <v>119</v>
      </c>
      <c r="B10" s="138">
        <v>0.73846870121966224</v>
      </c>
      <c r="C10" s="138">
        <v>0.73847547688892901</v>
      </c>
      <c r="D10" s="140">
        <f t="shared" si="0"/>
        <v>6.7756692667675367E-6</v>
      </c>
      <c r="E10" s="27"/>
      <c r="F10" s="139">
        <v>0.79928980204790467</v>
      </c>
      <c r="G10" s="139">
        <v>0.79928823253438497</v>
      </c>
      <c r="H10" s="140">
        <f t="shared" si="1"/>
        <v>-1.5695135197058008E-6</v>
      </c>
      <c r="I10" s="27"/>
      <c r="J10" s="106">
        <v>0.52633010349922649</v>
      </c>
      <c r="K10" s="106">
        <v>0.52617907553613996</v>
      </c>
      <c r="L10" s="140">
        <f t="shared" si="2"/>
        <v>-1.5102796308652522E-4</v>
      </c>
    </row>
    <row r="11" spans="1:14" x14ac:dyDescent="0.25">
      <c r="A11" s="1" t="s">
        <v>86</v>
      </c>
      <c r="B11" s="138">
        <v>0.73289452677454958</v>
      </c>
      <c r="C11" s="138">
        <v>0.73288838444646109</v>
      </c>
      <c r="D11" s="140">
        <f t="shared" si="0"/>
        <v>-6.1423280884875808E-6</v>
      </c>
      <c r="E11" s="27"/>
      <c r="F11" s="139">
        <v>0.77979320813629038</v>
      </c>
      <c r="G11" s="139">
        <v>0.7798497438295704</v>
      </c>
      <c r="H11" s="140">
        <f t="shared" si="1"/>
        <v>5.6535693280013177E-5</v>
      </c>
      <c r="I11" s="27"/>
      <c r="J11" s="106">
        <v>0.57291691139215062</v>
      </c>
      <c r="K11" s="106">
        <v>0.57294335657153206</v>
      </c>
      <c r="L11" s="140">
        <f t="shared" si="2"/>
        <v>2.6445179381440198E-5</v>
      </c>
    </row>
    <row r="12" spans="1:14" x14ac:dyDescent="0.25">
      <c r="A12" s="1" t="s">
        <v>120</v>
      </c>
      <c r="B12" s="138">
        <v>0.73846870121966224</v>
      </c>
      <c r="C12" s="138">
        <v>0.73847547688892901</v>
      </c>
      <c r="D12" s="140">
        <f t="shared" si="0"/>
        <v>6.7756692667675367E-6</v>
      </c>
      <c r="E12" s="27"/>
      <c r="F12" s="139">
        <v>0.79928980204790467</v>
      </c>
      <c r="G12" s="139">
        <v>0.79928823253438497</v>
      </c>
      <c r="H12" s="140">
        <f t="shared" si="1"/>
        <v>-1.5695135197058008E-6</v>
      </c>
      <c r="I12" s="27"/>
      <c r="J12" s="106">
        <v>0.52633010349922649</v>
      </c>
      <c r="K12" s="106">
        <v>0.52617907553613996</v>
      </c>
      <c r="L12" s="140">
        <f t="shared" si="2"/>
        <v>-1.5102796308652522E-4</v>
      </c>
    </row>
    <row r="13" spans="1:14" x14ac:dyDescent="0.25">
      <c r="A13" s="1" t="s">
        <v>8</v>
      </c>
      <c r="B13" s="138">
        <v>0.82903473250937409</v>
      </c>
      <c r="C13" s="138">
        <v>0.82903080101088411</v>
      </c>
      <c r="D13" s="140">
        <f t="shared" si="0"/>
        <v>-3.9314984899840866E-6</v>
      </c>
      <c r="E13" s="27"/>
      <c r="F13" s="139">
        <v>0.86532107237523748</v>
      </c>
      <c r="G13" s="139">
        <v>0.86531473768331124</v>
      </c>
      <c r="H13" s="140">
        <f t="shared" si="1"/>
        <v>-6.3346919262352586E-6</v>
      </c>
      <c r="I13" s="27"/>
      <c r="J13" s="106">
        <v>0.71450369451433238</v>
      </c>
      <c r="K13" s="106">
        <v>0.71452137257561077</v>
      </c>
      <c r="L13" s="140">
        <f t="shared" si="2"/>
        <v>1.7678061278392221E-5</v>
      </c>
    </row>
    <row r="14" spans="1:14" x14ac:dyDescent="0.25">
      <c r="A14" s="1" t="s">
        <v>37</v>
      </c>
      <c r="B14" s="138">
        <v>0.89335768280397998</v>
      </c>
      <c r="C14" s="138">
        <v>0.89335523046898135</v>
      </c>
      <c r="D14" s="140">
        <f t="shared" si="0"/>
        <v>-2.4523349986260712E-6</v>
      </c>
      <c r="E14" s="27"/>
      <c r="F14" s="139">
        <v>0.91249409076588983</v>
      </c>
      <c r="G14" s="139">
        <v>0.91250985472586621</v>
      </c>
      <c r="H14" s="140">
        <f t="shared" si="1"/>
        <v>1.5763959976378139E-5</v>
      </c>
      <c r="I14" s="27"/>
      <c r="J14" s="106">
        <v>0.83322975066389482</v>
      </c>
      <c r="K14" s="106">
        <v>0.83324007715369708</v>
      </c>
      <c r="L14" s="140">
        <f t="shared" si="2"/>
        <v>1.0326489802259253E-5</v>
      </c>
    </row>
    <row r="15" spans="1:14" x14ac:dyDescent="0.25">
      <c r="A15" s="1" t="s">
        <v>9</v>
      </c>
      <c r="B15" s="138">
        <v>0.79539895140391814</v>
      </c>
      <c r="C15" s="138">
        <v>0.79539424642070478</v>
      </c>
      <c r="D15" s="140">
        <f t="shared" si="0"/>
        <v>-4.7049832133660985E-6</v>
      </c>
      <c r="E15" s="27"/>
      <c r="F15" s="139">
        <v>0.83239355789112812</v>
      </c>
      <c r="G15" s="139">
        <v>0.83244343723930148</v>
      </c>
      <c r="H15" s="140">
        <f t="shared" si="1"/>
        <v>4.9879348173353932E-5</v>
      </c>
      <c r="I15" s="27"/>
      <c r="J15" s="106">
        <v>0.68734237554449429</v>
      </c>
      <c r="K15" s="106">
        <v>0.68742584007374319</v>
      </c>
      <c r="L15" s="140">
        <f t="shared" si="2"/>
        <v>8.3464529248900021E-5</v>
      </c>
    </row>
    <row r="16" spans="1:14" x14ac:dyDescent="0.25">
      <c r="A16" s="1" t="s">
        <v>10</v>
      </c>
      <c r="B16" s="138">
        <v>0.89365982931123344</v>
      </c>
      <c r="C16" s="138">
        <v>0.89365738392436256</v>
      </c>
      <c r="D16" s="140">
        <f t="shared" si="0"/>
        <v>-2.4453868708862458E-6</v>
      </c>
      <c r="E16" s="27"/>
      <c r="F16" s="139">
        <v>0.91308468570936563</v>
      </c>
      <c r="G16" s="139">
        <v>0.91311728848490503</v>
      </c>
      <c r="H16" s="140">
        <f t="shared" si="1"/>
        <v>3.2602775539403162E-5</v>
      </c>
      <c r="I16" s="27"/>
      <c r="J16" s="106">
        <v>0.83457424519349921</v>
      </c>
      <c r="K16" s="106">
        <v>0.83454395534862558</v>
      </c>
      <c r="L16" s="140">
        <f t="shared" si="2"/>
        <v>-3.0289844873632177E-5</v>
      </c>
    </row>
    <row r="17" spans="1:12" x14ac:dyDescent="0.25">
      <c r="A17" s="1" t="s">
        <v>11</v>
      </c>
      <c r="B17" s="138">
        <v>0.67666492363964059</v>
      </c>
      <c r="C17" s="138">
        <v>0.67665748826178196</v>
      </c>
      <c r="D17" s="140">
        <f t="shared" si="0"/>
        <v>-7.4353778586333519E-6</v>
      </c>
      <c r="E17" s="27"/>
      <c r="F17" s="139">
        <v>0.70862744872066874</v>
      </c>
      <c r="G17" s="139">
        <v>0.70861827729591798</v>
      </c>
      <c r="H17" s="140">
        <f t="shared" si="1"/>
        <v>-9.1714247507646007E-6</v>
      </c>
      <c r="I17" s="27"/>
      <c r="J17" s="106">
        <v>0.47549553858121063</v>
      </c>
      <c r="K17" s="106">
        <v>0.47568518912777646</v>
      </c>
      <c r="L17" s="140">
        <f t="shared" si="2"/>
        <v>1.896505465658338E-4</v>
      </c>
    </row>
    <row r="18" spans="1:12" x14ac:dyDescent="0.25">
      <c r="A18" s="1" t="s">
        <v>51</v>
      </c>
      <c r="B18" s="138">
        <v>0.83679347231153978</v>
      </c>
      <c r="C18" s="138">
        <v>0.83678971923217704</v>
      </c>
      <c r="D18" s="140">
        <f t="shared" si="0"/>
        <v>-3.7530793627338355E-6</v>
      </c>
      <c r="E18" s="27"/>
      <c r="F18" s="139">
        <v>0.86807065744816536</v>
      </c>
      <c r="G18" s="139">
        <v>0.86811013785853008</v>
      </c>
      <c r="H18" s="140">
        <f t="shared" si="1"/>
        <v>3.9480410364722829E-5</v>
      </c>
      <c r="I18" s="27"/>
      <c r="J18" s="106">
        <v>0.74033134784788501</v>
      </c>
      <c r="K18" s="106">
        <v>0.74030512647424418</v>
      </c>
      <c r="L18" s="140">
        <f t="shared" si="2"/>
        <v>-2.6221373640833434E-5</v>
      </c>
    </row>
    <row r="19" spans="1:12" x14ac:dyDescent="0.25">
      <c r="A19" s="1" t="s">
        <v>14</v>
      </c>
      <c r="B19" s="138">
        <v>0.73339580937554449</v>
      </c>
      <c r="C19" s="138">
        <v>0.73338967857489556</v>
      </c>
      <c r="D19" s="140">
        <f t="shared" si="0"/>
        <v>-6.1308006489291245E-6</v>
      </c>
      <c r="E19" s="27"/>
      <c r="F19" s="139">
        <v>0.78513236378410967</v>
      </c>
      <c r="G19" s="139">
        <v>0.78513907639192992</v>
      </c>
      <c r="H19" s="140">
        <f t="shared" si="1"/>
        <v>6.7126078202583983E-6</v>
      </c>
      <c r="I19" s="27"/>
      <c r="J19" s="106">
        <v>0.55395359482735318</v>
      </c>
      <c r="K19" s="106">
        <v>0.55412146288306752</v>
      </c>
      <c r="L19" s="140">
        <f t="shared" si="2"/>
        <v>1.6786805571433749E-4</v>
      </c>
    </row>
    <row r="20" spans="1:12" x14ac:dyDescent="0.25">
      <c r="A20" s="1" t="s">
        <v>128</v>
      </c>
      <c r="B20" s="138">
        <v>0.6453962503891616</v>
      </c>
      <c r="C20" s="138">
        <v>0.64538809596033153</v>
      </c>
      <c r="D20" s="140">
        <f t="shared" si="0"/>
        <v>-8.1544288300650081E-6</v>
      </c>
      <c r="E20" s="27"/>
      <c r="F20" s="139">
        <v>0.71666413549228336</v>
      </c>
      <c r="G20" s="139">
        <v>0.71664722680089743</v>
      </c>
      <c r="H20" s="140">
        <f t="shared" si="1"/>
        <v>-1.6908691385930652E-5</v>
      </c>
      <c r="I20" s="27"/>
      <c r="J20" s="106">
        <v>0.42721645616784754</v>
      </c>
      <c r="K20" s="106">
        <v>0.42730622883224378</v>
      </c>
      <c r="L20" s="140">
        <f t="shared" si="2"/>
        <v>8.9772664396248203E-5</v>
      </c>
    </row>
    <row r="21" spans="1:12" x14ac:dyDescent="0.25">
      <c r="A21" s="1" t="s">
        <v>16</v>
      </c>
      <c r="B21" s="138">
        <v>0.78406410509394242</v>
      </c>
      <c r="C21" s="138">
        <v>0.78405913945584982</v>
      </c>
      <c r="D21" s="140">
        <f t="shared" si="0"/>
        <v>-4.9656380926021981E-6</v>
      </c>
      <c r="E21" s="27"/>
      <c r="F21" s="139">
        <v>0.85322046280978769</v>
      </c>
      <c r="G21" s="139">
        <v>0.85322030362365264</v>
      </c>
      <c r="H21" s="140">
        <f t="shared" si="1"/>
        <v>-1.5918613505139234E-7</v>
      </c>
      <c r="I21" s="27"/>
      <c r="J21" s="106">
        <v>0.66169624455521747</v>
      </c>
      <c r="K21" s="106">
        <v>0.66180519528938109</v>
      </c>
      <c r="L21" s="140">
        <f t="shared" si="2"/>
        <v>1.0895073416361534E-4</v>
      </c>
    </row>
    <row r="22" spans="1:12" x14ac:dyDescent="0.25">
      <c r="A22" s="1" t="s">
        <v>17</v>
      </c>
      <c r="B22" s="138">
        <v>0.84477640597753001</v>
      </c>
      <c r="C22" s="138">
        <v>0.84477283647283197</v>
      </c>
      <c r="D22" s="140">
        <f t="shared" si="0"/>
        <v>-3.5695046980421807E-6</v>
      </c>
      <c r="E22" s="27"/>
      <c r="F22" s="139">
        <v>0.87122811255644805</v>
      </c>
      <c r="G22" s="139">
        <v>0.87120794614624064</v>
      </c>
      <c r="H22" s="140">
        <f t="shared" si="1"/>
        <v>-2.0166410207411722E-5</v>
      </c>
      <c r="I22" s="27"/>
      <c r="J22" s="106">
        <v>0.77532917875416807</v>
      </c>
      <c r="K22" s="106">
        <v>0.77529050224587115</v>
      </c>
      <c r="L22" s="140">
        <f t="shared" si="2"/>
        <v>-3.867650829691982E-5</v>
      </c>
    </row>
    <row r="23" spans="1:12" x14ac:dyDescent="0.25">
      <c r="A23" s="1" t="s">
        <v>18</v>
      </c>
      <c r="B23" s="138">
        <v>0.85282888219801178</v>
      </c>
      <c r="C23" s="138">
        <v>0.85282549786717132</v>
      </c>
      <c r="D23" s="140">
        <f t="shared" si="0"/>
        <v>-3.3843308404613026E-6</v>
      </c>
      <c r="E23" s="27"/>
      <c r="F23" s="139">
        <v>0.88670924033728205</v>
      </c>
      <c r="G23" s="139">
        <v>0.88633570444630216</v>
      </c>
      <c r="H23" s="140">
        <f t="shared" si="1"/>
        <v>-3.7353589097988138E-4</v>
      </c>
      <c r="I23" s="27"/>
      <c r="J23" s="106">
        <v>0.77479048670715112</v>
      </c>
      <c r="K23" s="106">
        <v>0.77482703497141592</v>
      </c>
      <c r="L23" s="140">
        <f t="shared" si="2"/>
        <v>3.6548264264801844E-5</v>
      </c>
    </row>
    <row r="24" spans="1:12" x14ac:dyDescent="0.25">
      <c r="A24" s="1" t="s">
        <v>24</v>
      </c>
      <c r="B24" s="138">
        <v>0.82054381158932399</v>
      </c>
      <c r="C24" s="138">
        <v>0.82053968483455031</v>
      </c>
      <c r="D24" s="140">
        <f t="shared" si="0"/>
        <v>-4.1267547736811849E-6</v>
      </c>
      <c r="E24" s="27"/>
      <c r="F24" s="139">
        <v>0.85934467783875534</v>
      </c>
      <c r="G24" s="139">
        <v>0.85934073233660202</v>
      </c>
      <c r="H24" s="140">
        <f t="shared" si="1"/>
        <v>-3.9455021533241208E-6</v>
      </c>
      <c r="I24" s="27"/>
      <c r="J24" s="106">
        <v>0.71412393354050163</v>
      </c>
      <c r="K24" s="106">
        <v>0.71419584340339271</v>
      </c>
      <c r="L24" s="140">
        <f t="shared" si="2"/>
        <v>7.190986289107304E-5</v>
      </c>
    </row>
    <row r="25" spans="1:12" x14ac:dyDescent="0.25">
      <c r="A25" s="1" t="s">
        <v>26</v>
      </c>
      <c r="B25" s="138">
        <v>0.81044025043579893</v>
      </c>
      <c r="C25" s="138">
        <v>0.81043589134064398</v>
      </c>
      <c r="D25" s="140">
        <f t="shared" si="0"/>
        <v>-4.3590951549488111E-6</v>
      </c>
      <c r="E25" s="27"/>
      <c r="F25" s="139">
        <v>0.83248434155343487</v>
      </c>
      <c r="G25" s="139">
        <v>0.83248880422069504</v>
      </c>
      <c r="H25" s="140">
        <f t="shared" si="1"/>
        <v>4.4626672601744133E-6</v>
      </c>
      <c r="I25" s="27"/>
      <c r="J25" s="106">
        <v>0.70904700853049052</v>
      </c>
      <c r="K25" s="106">
        <v>0.7090650244722505</v>
      </c>
      <c r="L25" s="140">
        <f t="shared" si="2"/>
        <v>1.8015941759985665E-5</v>
      </c>
    </row>
    <row r="26" spans="1:12" x14ac:dyDescent="0.25">
      <c r="A26" s="22" t="s">
        <v>27</v>
      </c>
      <c r="B26" s="138">
        <v>0.87659177712696057</v>
      </c>
      <c r="C26" s="138">
        <v>0.87658893924503867</v>
      </c>
      <c r="D26" s="140">
        <f t="shared" si="0"/>
        <v>-2.8378819219021523E-6</v>
      </c>
      <c r="E26" s="27"/>
      <c r="F26" s="139">
        <v>0.89848657304399082</v>
      </c>
      <c r="G26" s="139">
        <v>0.89847067546377979</v>
      </c>
      <c r="H26" s="140">
        <f t="shared" si="1"/>
        <v>-1.5897580211032825E-5</v>
      </c>
      <c r="I26" s="27"/>
      <c r="J26" s="106">
        <v>0.82093143988292461</v>
      </c>
      <c r="K26" s="106">
        <v>0.82091411057944652</v>
      </c>
      <c r="L26" s="140">
        <f t="shared" si="2"/>
        <v>-1.7329303478086366E-5</v>
      </c>
    </row>
    <row r="27" spans="1:12" x14ac:dyDescent="0.25">
      <c r="A27" s="1" t="s">
        <v>28</v>
      </c>
      <c r="B27" s="138">
        <v>0.81388523169809668</v>
      </c>
      <c r="C27" s="138">
        <v>0.81388095182335196</v>
      </c>
      <c r="D27" s="140">
        <f t="shared" si="0"/>
        <v>-4.2798747447170271E-6</v>
      </c>
      <c r="E27" s="27"/>
      <c r="F27" s="139">
        <v>0.85617748423211038</v>
      </c>
      <c r="G27" s="139">
        <v>0.85618810482612528</v>
      </c>
      <c r="H27" s="140">
        <f t="shared" si="1"/>
        <v>1.0620594014909557E-5</v>
      </c>
      <c r="I27" s="27"/>
      <c r="J27" s="106">
        <v>0.72585056293812267</v>
      </c>
      <c r="K27" s="106">
        <v>0.72595493450504622</v>
      </c>
      <c r="L27" s="140">
        <f t="shared" si="2"/>
        <v>1.0437156692355565E-4</v>
      </c>
    </row>
    <row r="28" spans="1:12" x14ac:dyDescent="0.25">
      <c r="A28" s="1" t="s">
        <v>29</v>
      </c>
      <c r="B28" s="138">
        <v>0.84766532279991846</v>
      </c>
      <c r="C28" s="138">
        <v>0.84766181972843391</v>
      </c>
      <c r="D28" s="140">
        <f t="shared" si="0"/>
        <v>-3.5030714845563082E-6</v>
      </c>
      <c r="E28" s="27"/>
      <c r="F28" s="139">
        <v>0.88221638564006233</v>
      </c>
      <c r="G28" s="139">
        <v>0.88230163905236603</v>
      </c>
      <c r="H28" s="140">
        <f t="shared" si="1"/>
        <v>8.5253412303698539E-5</v>
      </c>
      <c r="I28" s="27"/>
      <c r="J28" s="106">
        <v>0.77785991971167923</v>
      </c>
      <c r="K28" s="106">
        <v>0.77796295379627844</v>
      </c>
      <c r="L28" s="140">
        <f t="shared" si="2"/>
        <v>1.0303408459921837E-4</v>
      </c>
    </row>
    <row r="29" spans="1:12" x14ac:dyDescent="0.25">
      <c r="A29" s="1" t="s">
        <v>15</v>
      </c>
      <c r="B29" s="138">
        <v>0.73339580937554449</v>
      </c>
      <c r="C29" s="138">
        <v>0.73338967857489556</v>
      </c>
      <c r="D29" s="140">
        <f t="shared" si="0"/>
        <v>-6.1308006489291245E-6</v>
      </c>
      <c r="E29" s="27"/>
      <c r="F29" s="139">
        <v>0.78513236378410967</v>
      </c>
      <c r="G29" s="139">
        <v>0.78513907639192992</v>
      </c>
      <c r="H29" s="140">
        <f t="shared" si="1"/>
        <v>6.7126078202583983E-6</v>
      </c>
      <c r="I29" s="27"/>
      <c r="J29" s="106">
        <v>0.55395359482735318</v>
      </c>
      <c r="K29" s="106">
        <v>0.55412146288306752</v>
      </c>
      <c r="L29" s="140">
        <f t="shared" si="2"/>
        <v>1.6786805571433749E-4</v>
      </c>
    </row>
    <row r="30" spans="1:12" x14ac:dyDescent="0.25">
      <c r="A30" s="1" t="s">
        <v>6</v>
      </c>
      <c r="B30" s="138">
        <v>0.74136015770287367</v>
      </c>
      <c r="C30" s="138">
        <v>0.74135421004950297</v>
      </c>
      <c r="D30" s="140">
        <f t="shared" si="0"/>
        <v>-5.9476533706970258E-6</v>
      </c>
      <c r="E30" s="27"/>
      <c r="F30" s="139">
        <v>0.78435845306349639</v>
      </c>
      <c r="G30" s="139">
        <v>0.78438054233350263</v>
      </c>
      <c r="H30" s="140">
        <f t="shared" si="1"/>
        <v>2.2089270006242501E-5</v>
      </c>
      <c r="I30" s="27"/>
      <c r="J30" s="106">
        <v>0.5763188199756264</v>
      </c>
      <c r="K30" s="106">
        <v>0.57644939016680186</v>
      </c>
      <c r="L30" s="140">
        <f t="shared" si="2"/>
        <v>1.3057019117546087E-4</v>
      </c>
    </row>
    <row r="31" spans="1:12" x14ac:dyDescent="0.25">
      <c r="A31" s="1" t="s">
        <v>30</v>
      </c>
      <c r="B31" s="138">
        <v>0.7980614954729861</v>
      </c>
      <c r="C31" s="138">
        <v>0.79805685171734331</v>
      </c>
      <c r="D31" s="140">
        <f t="shared" si="0"/>
        <v>-4.643755642796954E-6</v>
      </c>
      <c r="E31" s="27"/>
      <c r="F31" s="139">
        <v>0.861553572864039</v>
      </c>
      <c r="G31" s="139">
        <v>0.86155487743968384</v>
      </c>
      <c r="H31" s="140">
        <f t="shared" si="1"/>
        <v>1.3045756448448742E-6</v>
      </c>
      <c r="I31" s="27"/>
      <c r="J31" s="106">
        <v>0.68201435607670469</v>
      </c>
      <c r="K31" s="106">
        <v>0.68206338395813804</v>
      </c>
      <c r="L31" s="140">
        <f t="shared" si="2"/>
        <v>4.9027881433350018E-5</v>
      </c>
    </row>
    <row r="32" spans="1:12" x14ac:dyDescent="0.25">
      <c r="A32" s="1" t="s">
        <v>32</v>
      </c>
      <c r="B32" s="138">
        <v>0.75060734345653746</v>
      </c>
      <c r="C32" s="138">
        <v>0.75060160845043356</v>
      </c>
      <c r="D32" s="140">
        <f t="shared" si="0"/>
        <v>-5.735006103901874E-6</v>
      </c>
      <c r="E32" s="27"/>
      <c r="F32" s="139">
        <v>0.78970587451555052</v>
      </c>
      <c r="G32" s="139">
        <v>0.78972003643566402</v>
      </c>
      <c r="H32" s="140">
        <f t="shared" si="1"/>
        <v>1.4161920113497928E-5</v>
      </c>
      <c r="I32" s="27"/>
      <c r="J32" s="106">
        <v>0.57347105252118258</v>
      </c>
      <c r="K32" s="106">
        <v>0.57347402145447468</v>
      </c>
      <c r="L32" s="140">
        <f t="shared" si="2"/>
        <v>2.9689332921023492E-6</v>
      </c>
    </row>
    <row r="33" spans="1:12" x14ac:dyDescent="0.25">
      <c r="A33" s="1" t="s">
        <v>121</v>
      </c>
      <c r="B33" s="138">
        <v>0.73846870121966224</v>
      </c>
      <c r="C33" s="138">
        <v>0.73847547688892901</v>
      </c>
      <c r="D33" s="140">
        <f t="shared" si="0"/>
        <v>6.7756692667675367E-6</v>
      </c>
      <c r="E33" s="27"/>
      <c r="F33" s="139">
        <v>0.79928980204790467</v>
      </c>
      <c r="G33" s="139">
        <v>0.79928823253438497</v>
      </c>
      <c r="H33" s="140">
        <f t="shared" si="1"/>
        <v>-1.5695135197058008E-6</v>
      </c>
      <c r="I33" s="27"/>
      <c r="J33" s="106">
        <v>0.52633010349922649</v>
      </c>
      <c r="K33" s="106">
        <v>0.52617907553613996</v>
      </c>
      <c r="L33" s="140">
        <f t="shared" si="2"/>
        <v>-1.5102796308652522E-4</v>
      </c>
    </row>
    <row r="34" spans="1:12" x14ac:dyDescent="0.25">
      <c r="A34" s="1" t="s">
        <v>35</v>
      </c>
      <c r="B34" s="138">
        <v>0.89335768280397998</v>
      </c>
      <c r="C34" s="138">
        <v>0.89335523046898135</v>
      </c>
      <c r="D34" s="140">
        <f t="shared" si="0"/>
        <v>-2.4523349986260712E-6</v>
      </c>
      <c r="E34" s="27"/>
      <c r="F34" s="139">
        <v>0.91249409076588983</v>
      </c>
      <c r="G34" s="139">
        <v>0.91250985472586621</v>
      </c>
      <c r="H34" s="140">
        <f t="shared" si="1"/>
        <v>1.5763959976378139E-5</v>
      </c>
      <c r="I34" s="27"/>
      <c r="J34" s="106">
        <v>0.83322975066389482</v>
      </c>
      <c r="K34" s="106">
        <v>0.83324007715369708</v>
      </c>
      <c r="L34" s="140">
        <f t="shared" si="2"/>
        <v>1.0326489802259253E-5</v>
      </c>
    </row>
    <row r="35" spans="1:12" x14ac:dyDescent="0.25">
      <c r="A35" s="1" t="s">
        <v>38</v>
      </c>
      <c r="B35" s="138">
        <v>0.68583169332492022</v>
      </c>
      <c r="C35" s="138">
        <v>0.68582446874508918</v>
      </c>
      <c r="D35" s="140">
        <f t="shared" si="0"/>
        <v>-7.2245798310444087E-6</v>
      </c>
      <c r="E35" s="27"/>
      <c r="F35" s="139">
        <v>0.75144706594551869</v>
      </c>
      <c r="G35" s="139">
        <v>0.75147595125072986</v>
      </c>
      <c r="H35" s="140">
        <f t="shared" si="1"/>
        <v>2.8885305211168166E-5</v>
      </c>
      <c r="I35" s="27"/>
      <c r="J35" s="106">
        <v>0.5050857317058175</v>
      </c>
      <c r="K35" s="106">
        <v>0.5049862215561165</v>
      </c>
      <c r="L35" s="140">
        <f t="shared" si="2"/>
        <v>-9.9510149700998696E-5</v>
      </c>
    </row>
    <row r="36" spans="1:12" x14ac:dyDescent="0.25">
      <c r="A36" s="1" t="s">
        <v>39</v>
      </c>
      <c r="B36" s="138">
        <v>0.50075512453740889</v>
      </c>
      <c r="C36" s="138">
        <v>0.50074364395715509</v>
      </c>
      <c r="D36" s="140">
        <f t="shared" si="0"/>
        <v>-1.1480580253797612E-5</v>
      </c>
      <c r="E36" s="27"/>
      <c r="F36" s="139">
        <v>0.57417837778591618</v>
      </c>
      <c r="G36" s="139">
        <v>0.57417140553926904</v>
      </c>
      <c r="H36" s="140">
        <f t="shared" si="1"/>
        <v>-6.9722466471411337E-6</v>
      </c>
      <c r="I36" s="27"/>
      <c r="J36" s="106">
        <v>0.25</v>
      </c>
      <c r="K36" s="106">
        <v>0.25</v>
      </c>
      <c r="L36" s="140">
        <f t="shared" si="2"/>
        <v>0</v>
      </c>
    </row>
    <row r="37" spans="1:12" x14ac:dyDescent="0.25">
      <c r="A37" s="1" t="s">
        <v>109</v>
      </c>
      <c r="B37" s="138">
        <v>0.79805795307323013</v>
      </c>
      <c r="C37" s="138">
        <v>0.79805330923612672</v>
      </c>
      <c r="D37" s="140">
        <f t="shared" si="0"/>
        <v>-4.6438371034129844E-6</v>
      </c>
      <c r="E37" s="27"/>
      <c r="F37" s="139">
        <v>0.85115884803753161</v>
      </c>
      <c r="G37" s="139">
        <v>0.85116234177422889</v>
      </c>
      <c r="H37" s="140">
        <f t="shared" si="1"/>
        <v>3.4937366972798145E-6</v>
      </c>
      <c r="I37" s="27"/>
      <c r="J37" s="106">
        <v>0.68045237790578494</v>
      </c>
      <c r="K37" s="106">
        <v>0.68056181871494648</v>
      </c>
      <c r="L37" s="140">
        <f t="shared" si="2"/>
        <v>1.0944080916153176E-4</v>
      </c>
    </row>
    <row r="38" spans="1:12" x14ac:dyDescent="0.25">
      <c r="A38" s="1" t="s">
        <v>40</v>
      </c>
      <c r="B38" s="138">
        <v>0.79204694061471803</v>
      </c>
      <c r="C38" s="138">
        <v>0.79204215854903315</v>
      </c>
      <c r="D38" s="140">
        <f t="shared" si="0"/>
        <v>-4.7820656848829302E-6</v>
      </c>
      <c r="E38" s="27"/>
      <c r="F38" s="139">
        <v>0.83874263799746129</v>
      </c>
      <c r="G38" s="139">
        <v>0.83871738417711528</v>
      </c>
      <c r="H38" s="140">
        <f t="shared" si="1"/>
        <v>-2.5253820346016198E-5</v>
      </c>
      <c r="I38" s="27"/>
      <c r="J38" s="106">
        <v>0.6990463342551122</v>
      </c>
      <c r="K38" s="106">
        <v>0.6991447507344184</v>
      </c>
      <c r="L38" s="140">
        <f t="shared" si="2"/>
        <v>9.8416479306195903E-5</v>
      </c>
    </row>
    <row r="39" spans="1:12" x14ac:dyDescent="0.25">
      <c r="A39" s="1" t="s">
        <v>41</v>
      </c>
      <c r="B39" s="138">
        <v>0.79044579769972723</v>
      </c>
      <c r="C39" s="138">
        <v>0.79044097881433584</v>
      </c>
      <c r="D39" s="140">
        <f t="shared" si="0"/>
        <v>-4.8188853913888607E-6</v>
      </c>
      <c r="E39" s="27"/>
      <c r="F39" s="139">
        <v>0.8301773797619969</v>
      </c>
      <c r="G39" s="139">
        <v>0.83015078457348013</v>
      </c>
      <c r="H39" s="140">
        <f t="shared" si="1"/>
        <v>-2.6595188516775892E-5</v>
      </c>
      <c r="I39" s="27"/>
      <c r="J39" s="106">
        <v>0.67340688319482411</v>
      </c>
      <c r="K39" s="106">
        <v>0.67337591099110172</v>
      </c>
      <c r="L39" s="140">
        <f t="shared" si="2"/>
        <v>-3.097220372239029E-5</v>
      </c>
    </row>
    <row r="40" spans="1:12" x14ac:dyDescent="0.25">
      <c r="A40" s="1" t="s">
        <v>146</v>
      </c>
      <c r="B40" s="138">
        <v>1</v>
      </c>
      <c r="C40" s="138">
        <v>1</v>
      </c>
      <c r="D40" s="140">
        <f t="shared" si="0"/>
        <v>0</v>
      </c>
      <c r="E40" s="27"/>
      <c r="F40" s="139">
        <v>1</v>
      </c>
      <c r="G40" s="139">
        <v>1</v>
      </c>
      <c r="H40" s="140">
        <f t="shared" si="1"/>
        <v>0</v>
      </c>
      <c r="I40" s="27"/>
      <c r="J40" s="106">
        <v>1</v>
      </c>
      <c r="K40" s="106">
        <v>1</v>
      </c>
      <c r="L40" s="140">
        <f t="shared" si="2"/>
        <v>0</v>
      </c>
    </row>
    <row r="41" spans="1:12" x14ac:dyDescent="0.25">
      <c r="A41" s="1" t="s">
        <v>42</v>
      </c>
      <c r="B41" s="138">
        <v>0.75249455426212175</v>
      </c>
      <c r="C41" s="138">
        <v>0.75248886265410986</v>
      </c>
      <c r="D41" s="140">
        <f t="shared" si="0"/>
        <v>-5.6916080118929457E-6</v>
      </c>
      <c r="E41" s="27"/>
      <c r="F41" s="139">
        <v>0.78834684963508883</v>
      </c>
      <c r="G41" s="139">
        <v>0.78836778102781735</v>
      </c>
      <c r="H41" s="140">
        <f t="shared" si="1"/>
        <v>2.0931392728518183E-5</v>
      </c>
      <c r="I41" s="27"/>
      <c r="J41" s="106">
        <v>0.60171731111166982</v>
      </c>
      <c r="K41" s="106">
        <v>0.6017188022551202</v>
      </c>
      <c r="L41" s="140">
        <f t="shared" si="2"/>
        <v>1.4911434503828147E-6</v>
      </c>
    </row>
    <row r="42" spans="1:12" x14ac:dyDescent="0.25">
      <c r="A42" s="1" t="s">
        <v>43</v>
      </c>
      <c r="B42" s="138">
        <v>0.77503576724706624</v>
      </c>
      <c r="C42" s="138">
        <v>0.7750305939943094</v>
      </c>
      <c r="D42" s="140">
        <f t="shared" si="0"/>
        <v>-5.1732527568404407E-6</v>
      </c>
      <c r="E42" s="27"/>
      <c r="F42" s="139">
        <v>0.82420755193963258</v>
      </c>
      <c r="G42" s="139">
        <v>0.82418002184211403</v>
      </c>
      <c r="H42" s="140">
        <f t="shared" si="1"/>
        <v>-2.7530097518546626E-5</v>
      </c>
      <c r="I42" s="27"/>
      <c r="J42" s="106">
        <v>0.64330461678011219</v>
      </c>
      <c r="K42" s="106">
        <v>0.64330015149983488</v>
      </c>
      <c r="L42" s="140">
        <f t="shared" si="2"/>
        <v>-4.4652802773104128E-6</v>
      </c>
    </row>
    <row r="43" spans="1:12" x14ac:dyDescent="0.25">
      <c r="A43" s="1" t="s">
        <v>44</v>
      </c>
      <c r="B43" s="138">
        <v>0.77503576724706624</v>
      </c>
      <c r="C43" s="138">
        <v>0.7750305939943094</v>
      </c>
      <c r="D43" s="140">
        <f t="shared" si="0"/>
        <v>-5.1732527568404407E-6</v>
      </c>
      <c r="E43" s="27"/>
      <c r="F43" s="139">
        <v>0.82420755193963258</v>
      </c>
      <c r="G43" s="139">
        <v>0.82418002184211403</v>
      </c>
      <c r="H43" s="140">
        <f t="shared" si="1"/>
        <v>-2.7530097518546626E-5</v>
      </c>
      <c r="I43" s="27"/>
      <c r="J43" s="106">
        <v>0.64330461678011219</v>
      </c>
      <c r="K43" s="106">
        <v>0.64330015149983488</v>
      </c>
      <c r="L43" s="140">
        <f t="shared" si="2"/>
        <v>-4.4652802773104128E-6</v>
      </c>
    </row>
    <row r="44" spans="1:12" x14ac:dyDescent="0.25">
      <c r="A44" s="1" t="s">
        <v>25</v>
      </c>
      <c r="B44" s="138">
        <v>0.82054381158932399</v>
      </c>
      <c r="C44" s="138">
        <v>0.82053968483455031</v>
      </c>
      <c r="D44" s="140">
        <f t="shared" si="0"/>
        <v>-4.1267547736811849E-6</v>
      </c>
      <c r="E44" s="27"/>
      <c r="F44" s="139">
        <v>0.85934467783875534</v>
      </c>
      <c r="G44" s="139">
        <v>0.85934073233660202</v>
      </c>
      <c r="H44" s="140">
        <f t="shared" si="1"/>
        <v>-3.9455021533241208E-6</v>
      </c>
      <c r="I44" s="27"/>
      <c r="J44" s="106">
        <v>0.71412393354050163</v>
      </c>
      <c r="K44" s="106">
        <v>0.71419584340339271</v>
      </c>
      <c r="L44" s="140">
        <f t="shared" si="2"/>
        <v>7.190986289107304E-5</v>
      </c>
    </row>
    <row r="45" spans="1:12" x14ac:dyDescent="0.25">
      <c r="A45" s="1" t="s">
        <v>87</v>
      </c>
      <c r="B45" s="138">
        <v>0.73289452677454958</v>
      </c>
      <c r="C45" s="138">
        <v>0.73288838444646109</v>
      </c>
      <c r="D45" s="140">
        <f t="shared" si="0"/>
        <v>-6.1423280884875808E-6</v>
      </c>
      <c r="E45" s="27"/>
      <c r="F45" s="139">
        <v>0.77979320813629038</v>
      </c>
      <c r="G45" s="139">
        <v>0.7798497438295704</v>
      </c>
      <c r="H45" s="140">
        <f t="shared" si="1"/>
        <v>5.6535693280013177E-5</v>
      </c>
      <c r="I45" s="27"/>
      <c r="J45" s="106">
        <v>0.57291691139215062</v>
      </c>
      <c r="K45" s="106">
        <v>0.57294335657153206</v>
      </c>
      <c r="L45" s="140">
        <f t="shared" si="2"/>
        <v>2.6445179381440198E-5</v>
      </c>
    </row>
    <row r="46" spans="1:12" x14ac:dyDescent="0.25">
      <c r="A46" s="1" t="s">
        <v>45</v>
      </c>
      <c r="B46" s="138">
        <v>0.59248774155735595</v>
      </c>
      <c r="C46" s="138">
        <v>0.59247837045027518</v>
      </c>
      <c r="D46" s="140">
        <f t="shared" si="0"/>
        <v>-9.3711070807689367E-6</v>
      </c>
      <c r="E46" s="27"/>
      <c r="F46" s="139">
        <v>0.69657349810768543</v>
      </c>
      <c r="G46" s="139">
        <v>0.6965259797911767</v>
      </c>
      <c r="H46" s="140">
        <f t="shared" si="1"/>
        <v>-4.7518316508732283E-5</v>
      </c>
      <c r="I46" s="27"/>
      <c r="J46" s="106">
        <v>0.40800351591327988</v>
      </c>
      <c r="K46" s="106">
        <v>0.40788138509787863</v>
      </c>
      <c r="L46" s="140">
        <f t="shared" si="2"/>
        <v>-1.221308154012446E-4</v>
      </c>
    </row>
    <row r="47" spans="1:12" x14ac:dyDescent="0.25">
      <c r="A47" s="1" t="s">
        <v>82</v>
      </c>
      <c r="B47" s="138">
        <v>0.80449111346515989</v>
      </c>
      <c r="C47" s="138">
        <v>0.8044866175643054</v>
      </c>
      <c r="D47" s="140">
        <f t="shared" si="0"/>
        <v>-4.4959008544953605E-6</v>
      </c>
      <c r="E47" s="27"/>
      <c r="F47" s="139">
        <v>0.8382961942168955</v>
      </c>
      <c r="G47" s="139">
        <v>0.83827087048091342</v>
      </c>
      <c r="H47" s="140">
        <f t="shared" si="1"/>
        <v>-2.5323735982074602E-5</v>
      </c>
      <c r="I47" s="27"/>
      <c r="J47" s="106">
        <v>0.69567414005871886</v>
      </c>
      <c r="K47" s="106">
        <v>0.69566508645503089</v>
      </c>
      <c r="L47" s="140">
        <f t="shared" si="2"/>
        <v>-9.0536036879695914E-6</v>
      </c>
    </row>
    <row r="48" spans="1:12" x14ac:dyDescent="0.25">
      <c r="A48" s="1" t="s">
        <v>46</v>
      </c>
      <c r="B48" s="138">
        <v>0.78529496616581629</v>
      </c>
      <c r="C48" s="138">
        <v>0.78529002883246957</v>
      </c>
      <c r="D48" s="140">
        <f t="shared" si="0"/>
        <v>-4.9373333467217506E-6</v>
      </c>
      <c r="E48" s="27"/>
      <c r="F48" s="139">
        <v>0.84697145021387599</v>
      </c>
      <c r="G48" s="139">
        <v>0.84701131014111719</v>
      </c>
      <c r="H48" s="140">
        <f t="shared" si="1"/>
        <v>3.9859927241203685E-5</v>
      </c>
      <c r="I48" s="27"/>
      <c r="J48" s="106">
        <v>0.67210214605933227</v>
      </c>
      <c r="K48" s="106">
        <v>0.67212244964380474</v>
      </c>
      <c r="L48" s="140">
        <f t="shared" si="2"/>
        <v>2.0303584472469716E-5</v>
      </c>
    </row>
    <row r="49" spans="1:12" x14ac:dyDescent="0.25">
      <c r="A49" s="1" t="s">
        <v>47</v>
      </c>
      <c r="B49" s="138">
        <v>0.73123766962294023</v>
      </c>
      <c r="C49" s="138">
        <v>0.73123148919394687</v>
      </c>
      <c r="D49" s="140">
        <f t="shared" si="0"/>
        <v>-6.1804289933631296E-6</v>
      </c>
      <c r="E49" s="27"/>
      <c r="F49" s="139">
        <v>0.76997073966724749</v>
      </c>
      <c r="G49" s="139">
        <v>0.76998147701298336</v>
      </c>
      <c r="H49" s="140">
        <f t="shared" si="1"/>
        <v>1.0737345735867265E-5</v>
      </c>
      <c r="I49" s="27"/>
      <c r="J49" s="106">
        <v>0.57648044589148473</v>
      </c>
      <c r="K49" s="106">
        <v>0.57635318909613842</v>
      </c>
      <c r="L49" s="140">
        <f t="shared" si="2"/>
        <v>-1.2725679534630885E-4</v>
      </c>
    </row>
    <row r="50" spans="1:12" x14ac:dyDescent="0.25">
      <c r="A50" s="1" t="s">
        <v>143</v>
      </c>
      <c r="B50" s="138">
        <v>0.57546930887932435</v>
      </c>
      <c r="C50" s="138">
        <v>0.57545954641823727</v>
      </c>
      <c r="D50" s="140">
        <f t="shared" si="0"/>
        <v>-9.7624610870816753E-6</v>
      </c>
      <c r="E50" s="27"/>
      <c r="F50" s="139">
        <v>0.5185178882327719</v>
      </c>
      <c r="G50" s="139">
        <v>0.51855123471247655</v>
      </c>
      <c r="H50" s="140">
        <f t="shared" si="1"/>
        <v>3.3346479704654541E-5</v>
      </c>
      <c r="I50" s="27"/>
      <c r="J50" s="106">
        <v>0.30361428751744257</v>
      </c>
      <c r="K50" s="106">
        <v>0.30364954384768739</v>
      </c>
      <c r="L50" s="140">
        <f t="shared" si="2"/>
        <v>3.5256330244815004E-5</v>
      </c>
    </row>
    <row r="51" spans="1:12" x14ac:dyDescent="0.25">
      <c r="A51" s="1" t="s">
        <v>122</v>
      </c>
      <c r="B51" s="138">
        <v>0.73846870121966224</v>
      </c>
      <c r="C51" s="138">
        <v>0.73847547688892901</v>
      </c>
      <c r="D51" s="140">
        <f t="shared" si="0"/>
        <v>6.7756692667675367E-6</v>
      </c>
      <c r="E51" s="27"/>
      <c r="F51" s="139">
        <v>0.79928980204790467</v>
      </c>
      <c r="G51" s="139">
        <v>0.79928823253438497</v>
      </c>
      <c r="H51" s="140">
        <f t="shared" si="1"/>
        <v>-1.5695135197058008E-6</v>
      </c>
      <c r="I51" s="27"/>
      <c r="J51" s="106">
        <v>0.52633010349922649</v>
      </c>
      <c r="K51" s="106">
        <v>0.52617907553613996</v>
      </c>
      <c r="L51" s="140">
        <f t="shared" si="2"/>
        <v>-1.5102796308652522E-4</v>
      </c>
    </row>
    <row r="52" spans="1:12" x14ac:dyDescent="0.25">
      <c r="A52" s="1" t="s">
        <v>52</v>
      </c>
      <c r="B52" s="138">
        <v>0.83679347231153978</v>
      </c>
      <c r="C52" s="138">
        <v>0.83678971923217704</v>
      </c>
      <c r="D52" s="140">
        <f t="shared" si="0"/>
        <v>-3.7530793627338355E-6</v>
      </c>
      <c r="E52" s="27"/>
      <c r="F52" s="139">
        <v>0.86807065744816536</v>
      </c>
      <c r="G52" s="139">
        <v>0.86811013785853008</v>
      </c>
      <c r="H52" s="140">
        <f t="shared" si="1"/>
        <v>3.9480410364722829E-5</v>
      </c>
      <c r="I52" s="27"/>
      <c r="J52" s="106">
        <v>0.74033134784788501</v>
      </c>
      <c r="K52" s="106">
        <v>0.74030512647424418</v>
      </c>
      <c r="L52" s="140">
        <f t="shared" si="2"/>
        <v>-2.6221373640833434E-5</v>
      </c>
    </row>
    <row r="53" spans="1:12" x14ac:dyDescent="0.25">
      <c r="A53" s="1" t="s">
        <v>53</v>
      </c>
      <c r="B53" s="138">
        <v>0.73064489921345699</v>
      </c>
      <c r="C53" s="138">
        <v>0.73063870515318041</v>
      </c>
      <c r="D53" s="140">
        <f t="shared" si="0"/>
        <v>-6.1940602765764297E-6</v>
      </c>
      <c r="E53" s="27"/>
      <c r="F53" s="139">
        <v>0.79852481411145448</v>
      </c>
      <c r="G53" s="139">
        <v>0.79854437984504778</v>
      </c>
      <c r="H53" s="140">
        <f t="shared" si="1"/>
        <v>1.9565733593296386E-5</v>
      </c>
      <c r="I53" s="27"/>
      <c r="J53" s="106">
        <v>0.59733335768410312</v>
      </c>
      <c r="K53" s="106">
        <v>0.59730887496870211</v>
      </c>
      <c r="L53" s="140">
        <f t="shared" si="2"/>
        <v>-2.4482715401008548E-5</v>
      </c>
    </row>
    <row r="54" spans="1:12" x14ac:dyDescent="0.25">
      <c r="A54" s="1" t="s">
        <v>54</v>
      </c>
      <c r="B54" s="138">
        <v>0.88618523287675866</v>
      </c>
      <c r="C54" s="138">
        <v>0.8861826156048902</v>
      </c>
      <c r="D54" s="140">
        <f t="shared" si="0"/>
        <v>-2.6172718684547291E-6</v>
      </c>
      <c r="E54" s="27"/>
      <c r="F54" s="139">
        <v>0.90692102689469534</v>
      </c>
      <c r="G54" s="139">
        <v>0.90693356745684373</v>
      </c>
      <c r="H54" s="140">
        <f t="shared" si="1"/>
        <v>1.2540562148388723E-5</v>
      </c>
      <c r="I54" s="27"/>
      <c r="J54" s="106">
        <v>0.82864193103722306</v>
      </c>
      <c r="K54" s="106">
        <v>0.82867478008301176</v>
      </c>
      <c r="L54" s="140">
        <f t="shared" si="2"/>
        <v>3.284904578870762E-5</v>
      </c>
    </row>
    <row r="55" spans="1:12" x14ac:dyDescent="0.25">
      <c r="A55" s="1" t="s">
        <v>55</v>
      </c>
      <c r="B55" s="138">
        <v>0.75797624496663141</v>
      </c>
      <c r="C55" s="138">
        <v>0.75797067941497609</v>
      </c>
      <c r="D55" s="140">
        <f t="shared" si="0"/>
        <v>-5.5655516553176909E-6</v>
      </c>
      <c r="E55" s="27"/>
      <c r="F55" s="139">
        <v>0.79603683551278315</v>
      </c>
      <c r="G55" s="139">
        <v>0.7960510203700415</v>
      </c>
      <c r="H55" s="140">
        <f t="shared" si="1"/>
        <v>1.418485725834806E-5</v>
      </c>
      <c r="I55" s="27"/>
      <c r="J55" s="106">
        <v>0.61797321939824823</v>
      </c>
      <c r="K55" s="106">
        <v>0.61813387753337534</v>
      </c>
      <c r="L55" s="140">
        <f t="shared" si="2"/>
        <v>1.6065813512711191E-4</v>
      </c>
    </row>
    <row r="56" spans="1:12" x14ac:dyDescent="0.25">
      <c r="A56" s="1" t="s">
        <v>56</v>
      </c>
      <c r="B56" s="138">
        <v>0.75797624496663141</v>
      </c>
      <c r="C56" s="138">
        <v>0.75797067941497609</v>
      </c>
      <c r="D56" s="140">
        <f t="shared" si="0"/>
        <v>-5.5655516553176909E-6</v>
      </c>
      <c r="E56" s="27"/>
      <c r="F56" s="139">
        <v>0.79603683551278315</v>
      </c>
      <c r="G56" s="139">
        <v>0.7960510203700415</v>
      </c>
      <c r="H56" s="140">
        <f t="shared" si="1"/>
        <v>1.418485725834806E-5</v>
      </c>
      <c r="I56" s="27"/>
      <c r="J56" s="106">
        <v>0.61797321939824823</v>
      </c>
      <c r="K56" s="106">
        <v>0.61813387753337534</v>
      </c>
      <c r="L56" s="140">
        <f t="shared" si="2"/>
        <v>1.6065813512711191E-4</v>
      </c>
    </row>
    <row r="57" spans="1:12" x14ac:dyDescent="0.25">
      <c r="A57" s="1" t="s">
        <v>57</v>
      </c>
      <c r="B57" s="138">
        <v>0.86856023309231012</v>
      </c>
      <c r="C57" s="138">
        <v>0.86855721051788481</v>
      </c>
      <c r="D57" s="140">
        <f t="shared" si="0"/>
        <v>-3.0225744253042919E-6</v>
      </c>
      <c r="E57" s="27"/>
      <c r="F57" s="139">
        <v>0.86609572775476473</v>
      </c>
      <c r="G57" s="139">
        <v>0.86607475758389718</v>
      </c>
      <c r="H57" s="140">
        <f t="shared" si="1"/>
        <v>-2.0970170867551374E-5</v>
      </c>
      <c r="I57" s="27"/>
      <c r="J57" s="106">
        <v>0.79985992855270327</v>
      </c>
      <c r="K57" s="106">
        <v>0.79982868248615213</v>
      </c>
      <c r="L57" s="140">
        <f t="shared" si="2"/>
        <v>-3.1246066551138263E-5</v>
      </c>
    </row>
    <row r="58" spans="1:12" x14ac:dyDescent="0.25">
      <c r="A58" s="1" t="s">
        <v>58</v>
      </c>
      <c r="B58" s="138">
        <v>0.74861413430365897</v>
      </c>
      <c r="C58" s="138">
        <v>0.74860835346193644</v>
      </c>
      <c r="D58" s="140">
        <f t="shared" si="0"/>
        <v>-5.78084172253579E-6</v>
      </c>
      <c r="E58" s="27"/>
      <c r="F58" s="139">
        <v>0.79246542784845209</v>
      </c>
      <c r="G58" s="139">
        <v>0.79247051586512485</v>
      </c>
      <c r="H58" s="140">
        <f t="shared" si="1"/>
        <v>5.088016672760709E-6</v>
      </c>
      <c r="I58" s="27"/>
      <c r="J58" s="106">
        <v>0.54566195657445971</v>
      </c>
      <c r="K58" s="106">
        <v>0.54560288979409322</v>
      </c>
      <c r="L58" s="140">
        <f t="shared" si="2"/>
        <v>-5.9066780366490157E-5</v>
      </c>
    </row>
    <row r="59" spans="1:12" x14ac:dyDescent="0.25">
      <c r="A59" s="1" t="s">
        <v>59</v>
      </c>
      <c r="B59" s="138">
        <v>0.58796779428439283</v>
      </c>
      <c r="C59" s="138">
        <v>0.58795831923710162</v>
      </c>
      <c r="D59" s="140">
        <f t="shared" si="0"/>
        <v>-9.4750472912075168E-6</v>
      </c>
      <c r="E59" s="27"/>
      <c r="F59" s="139">
        <v>0.66229576443482185</v>
      </c>
      <c r="G59" s="139">
        <v>0.6622967467896852</v>
      </c>
      <c r="H59" s="140">
        <f t="shared" si="1"/>
        <v>9.8235486334363742E-7</v>
      </c>
      <c r="I59" s="27"/>
      <c r="J59" s="106">
        <v>0.30941933856733461</v>
      </c>
      <c r="K59" s="106">
        <v>0.30931412277879522</v>
      </c>
      <c r="L59" s="140">
        <f t="shared" si="2"/>
        <v>-1.0521578853939229E-4</v>
      </c>
    </row>
    <row r="60" spans="1:12" x14ac:dyDescent="0.25">
      <c r="A60" s="1" t="s">
        <v>60</v>
      </c>
      <c r="B60" s="138">
        <v>0.90329135324968102</v>
      </c>
      <c r="C60" s="138">
        <v>0.90328912934827554</v>
      </c>
      <c r="D60" s="140">
        <f t="shared" si="0"/>
        <v>-2.2239014054736828E-6</v>
      </c>
      <c r="E60" s="27"/>
      <c r="F60" s="139">
        <v>0.93151795429202333</v>
      </c>
      <c r="G60" s="139">
        <v>0.9315072296140442</v>
      </c>
      <c r="H60" s="140">
        <f t="shared" si="1"/>
        <v>-1.0724677979134789E-5</v>
      </c>
      <c r="I60" s="27"/>
      <c r="J60" s="106">
        <v>0.85725422337583757</v>
      </c>
      <c r="K60" s="106">
        <v>0.85726306225934634</v>
      </c>
      <c r="L60" s="140">
        <f t="shared" si="2"/>
        <v>8.8388835087771511E-6</v>
      </c>
    </row>
    <row r="61" spans="1:12" x14ac:dyDescent="0.25">
      <c r="A61" s="1" t="s">
        <v>61</v>
      </c>
      <c r="B61" s="138">
        <v>0.83599719840544773</v>
      </c>
      <c r="C61" s="138">
        <v>0.83599342701505774</v>
      </c>
      <c r="D61" s="140">
        <f t="shared" si="0"/>
        <v>-3.7713903899838641E-6</v>
      </c>
      <c r="E61" s="27"/>
      <c r="F61" s="139">
        <v>0.874382318524768</v>
      </c>
      <c r="G61" s="139">
        <v>0.87439663887172303</v>
      </c>
      <c r="H61" s="140">
        <f t="shared" si="1"/>
        <v>1.432034695503237E-5</v>
      </c>
      <c r="I61" s="27"/>
      <c r="J61" s="106">
        <v>0.750983978974743</v>
      </c>
      <c r="K61" s="106">
        <v>0.75103171911058542</v>
      </c>
      <c r="L61" s="140">
        <f t="shared" si="2"/>
        <v>4.7740135842411213E-5</v>
      </c>
    </row>
    <row r="62" spans="1:12" x14ac:dyDescent="0.25">
      <c r="A62" s="1" t="s">
        <v>62</v>
      </c>
      <c r="B62" s="138">
        <v>0.67023142548762049</v>
      </c>
      <c r="C62" s="138">
        <v>0.67022384216574593</v>
      </c>
      <c r="D62" s="140">
        <f t="shared" si="0"/>
        <v>-7.5833218745602338E-6</v>
      </c>
      <c r="E62" s="27"/>
      <c r="F62" s="139">
        <v>0.75835026175585019</v>
      </c>
      <c r="G62" s="139">
        <v>0.75831241803200089</v>
      </c>
      <c r="H62" s="140">
        <f t="shared" si="1"/>
        <v>-3.7843723849295685E-5</v>
      </c>
      <c r="I62" s="27"/>
      <c r="J62" s="106">
        <v>0.49926357722763159</v>
      </c>
      <c r="K62" s="106">
        <v>0.4992945830550134</v>
      </c>
      <c r="L62" s="140">
        <f t="shared" si="2"/>
        <v>3.1005827381802575E-5</v>
      </c>
    </row>
    <row r="63" spans="1:12" x14ac:dyDescent="0.25">
      <c r="A63" s="1" t="s">
        <v>63</v>
      </c>
      <c r="B63" s="138">
        <v>0.79591018094544497</v>
      </c>
      <c r="C63" s="138">
        <v>0.79590548771840985</v>
      </c>
      <c r="D63" s="140">
        <f t="shared" si="0"/>
        <v>-4.6932270351129901E-6</v>
      </c>
      <c r="E63" s="27"/>
      <c r="F63" s="139">
        <v>0.84274149339626181</v>
      </c>
      <c r="G63" s="139">
        <v>0.84273789297639823</v>
      </c>
      <c r="H63" s="140">
        <f t="shared" si="1"/>
        <v>-3.6004198635808393E-6</v>
      </c>
      <c r="I63" s="27"/>
      <c r="J63" s="106">
        <v>0.69407820398736209</v>
      </c>
      <c r="K63" s="106">
        <v>0.69417414223678553</v>
      </c>
      <c r="L63" s="140">
        <f t="shared" si="2"/>
        <v>9.5938249423443978E-5</v>
      </c>
    </row>
    <row r="64" spans="1:12" x14ac:dyDescent="0.25">
      <c r="A64" s="1" t="s">
        <v>65</v>
      </c>
      <c r="B64" s="138">
        <v>0.80652098721382726</v>
      </c>
      <c r="C64" s="138">
        <v>0.80651653799172629</v>
      </c>
      <c r="D64" s="140">
        <f t="shared" si="0"/>
        <v>-4.4492221009662103E-6</v>
      </c>
      <c r="E64" s="27"/>
      <c r="F64" s="139">
        <v>0.84952260203965912</v>
      </c>
      <c r="G64" s="139">
        <v>0.84954875593526236</v>
      </c>
      <c r="H64" s="140">
        <f t="shared" si="1"/>
        <v>2.6153895603231447E-5</v>
      </c>
      <c r="I64" s="27"/>
      <c r="J64" s="106">
        <v>0.70035811265716763</v>
      </c>
      <c r="K64" s="106">
        <v>0.70032894829898318</v>
      </c>
      <c r="L64" s="140">
        <f t="shared" si="2"/>
        <v>-2.916435818445251E-5</v>
      </c>
    </row>
    <row r="65" spans="1:12" x14ac:dyDescent="0.25">
      <c r="A65" s="1" t="s">
        <v>66</v>
      </c>
      <c r="B65" s="138">
        <v>0.82724736279030409</v>
      </c>
      <c r="C65" s="138">
        <v>0.82724339018965654</v>
      </c>
      <c r="D65" s="140">
        <f t="shared" si="0"/>
        <v>-3.9726006475504505E-6</v>
      </c>
      <c r="E65" s="27"/>
      <c r="F65" s="139">
        <v>0.86556333511916561</v>
      </c>
      <c r="G65" s="139">
        <v>0.86557038140924425</v>
      </c>
      <c r="H65" s="140">
        <f t="shared" si="1"/>
        <v>7.0462900786383287E-6</v>
      </c>
      <c r="I65" s="27"/>
      <c r="J65" s="106">
        <v>0.73479819623967224</v>
      </c>
      <c r="K65" s="106">
        <v>0.73476168644211892</v>
      </c>
      <c r="L65" s="140">
        <f t="shared" si="2"/>
        <v>-3.6509797553319068E-5</v>
      </c>
    </row>
    <row r="66" spans="1:12" x14ac:dyDescent="0.25">
      <c r="A66" s="1" t="s">
        <v>68</v>
      </c>
      <c r="B66" s="138">
        <v>0.75371685679575595</v>
      </c>
      <c r="C66" s="138">
        <v>0.75371119329567871</v>
      </c>
      <c r="D66" s="140">
        <f t="shared" si="0"/>
        <v>-5.663500077246475E-6</v>
      </c>
      <c r="E66" s="27"/>
      <c r="F66" s="139">
        <v>0.81825416283796071</v>
      </c>
      <c r="G66" s="139">
        <v>0.81822570040583775</v>
      </c>
      <c r="H66" s="140">
        <f t="shared" si="1"/>
        <v>-2.8462432122955406E-5</v>
      </c>
      <c r="I66" s="27"/>
      <c r="J66" s="106">
        <v>0.62397163403651867</v>
      </c>
      <c r="K66" s="106">
        <v>0.62403251087383249</v>
      </c>
      <c r="L66" s="140">
        <f t="shared" si="2"/>
        <v>6.0876837313816878E-5</v>
      </c>
    </row>
    <row r="67" spans="1:12" x14ac:dyDescent="0.25">
      <c r="A67" s="1" t="s">
        <v>70</v>
      </c>
      <c r="B67" s="138">
        <v>0.86351042035938674</v>
      </c>
      <c r="C67" s="138">
        <v>0.86350728166002322</v>
      </c>
      <c r="D67" s="140">
        <f t="shared" si="0"/>
        <v>-3.138699363525177E-6</v>
      </c>
      <c r="E67" s="27"/>
      <c r="F67" s="139">
        <v>0.88471698878025684</v>
      </c>
      <c r="G67" s="139">
        <v>0.88473432494145632</v>
      </c>
      <c r="H67" s="140">
        <f t="shared" si="1"/>
        <v>1.7336161199477118E-5</v>
      </c>
      <c r="I67" s="27"/>
      <c r="J67" s="106">
        <v>0.78469678277346444</v>
      </c>
      <c r="K67" s="106">
        <v>0.78473998263286504</v>
      </c>
      <c r="L67" s="140">
        <f t="shared" si="2"/>
        <v>4.3199859400600005E-5</v>
      </c>
    </row>
    <row r="68" spans="1:12" x14ac:dyDescent="0.25">
      <c r="A68" s="1" t="s">
        <v>19</v>
      </c>
      <c r="B68" s="138">
        <v>0.85282888219801178</v>
      </c>
      <c r="C68" s="138">
        <v>0.85282549786717132</v>
      </c>
      <c r="D68" s="140">
        <f t="shared" si="0"/>
        <v>-3.3843308404613026E-6</v>
      </c>
      <c r="E68" s="27"/>
      <c r="F68" s="139">
        <v>0.88670924033728205</v>
      </c>
      <c r="G68" s="139">
        <v>0.88633570444630216</v>
      </c>
      <c r="H68" s="140">
        <f t="shared" si="1"/>
        <v>-3.7353589097988138E-4</v>
      </c>
      <c r="I68" s="27"/>
      <c r="J68" s="106">
        <v>0.77479048670715112</v>
      </c>
      <c r="K68" s="106">
        <v>0.77482703497141592</v>
      </c>
      <c r="L68" s="140">
        <f t="shared" si="2"/>
        <v>3.6548264264801844E-5</v>
      </c>
    </row>
    <row r="69" spans="1:12" x14ac:dyDescent="0.25">
      <c r="A69" s="1" t="s">
        <v>71</v>
      </c>
      <c r="B69" s="138">
        <v>0.87612358615773578</v>
      </c>
      <c r="C69" s="138">
        <v>0.87612073750934583</v>
      </c>
      <c r="D69" s="140">
        <f t="shared" si="0"/>
        <v>-2.8486483899525794E-6</v>
      </c>
      <c r="E69" s="27"/>
      <c r="F69" s="139">
        <v>0.89277285294492592</v>
      </c>
      <c r="G69" s="139">
        <v>0.89275606056363976</v>
      </c>
      <c r="H69" s="140">
        <f t="shared" si="1"/>
        <v>-1.679238128615701E-5</v>
      </c>
      <c r="I69" s="27"/>
      <c r="J69" s="106">
        <v>0.82175495224571593</v>
      </c>
      <c r="K69" s="106">
        <v>0.8217659892602629</v>
      </c>
      <c r="L69" s="140">
        <f t="shared" si="2"/>
        <v>1.1037014546966262E-5</v>
      </c>
    </row>
    <row r="70" spans="1:12" x14ac:dyDescent="0.25">
      <c r="A70" s="1" t="s">
        <v>48</v>
      </c>
      <c r="B70" s="138">
        <v>0.83679347231153978</v>
      </c>
      <c r="C70" s="138">
        <v>0.83678971923217704</v>
      </c>
      <c r="D70" s="140">
        <f t="shared" si="0"/>
        <v>-3.7530793627338355E-6</v>
      </c>
      <c r="E70" s="27"/>
      <c r="F70" s="139">
        <v>0.86807065744816536</v>
      </c>
      <c r="G70" s="139">
        <v>0.86811013785853008</v>
      </c>
      <c r="H70" s="140">
        <f t="shared" si="1"/>
        <v>3.9480410364722829E-5</v>
      </c>
      <c r="I70" s="27"/>
      <c r="J70" s="106">
        <v>0.74033134784788501</v>
      </c>
      <c r="K70" s="106">
        <v>0.74030512647424418</v>
      </c>
      <c r="L70" s="140">
        <f t="shared" si="2"/>
        <v>-2.6221373640833434E-5</v>
      </c>
    </row>
    <row r="71" spans="1:12" x14ac:dyDescent="0.25">
      <c r="A71" s="1" t="s">
        <v>72</v>
      </c>
      <c r="B71" s="138">
        <v>0.73325090530660653</v>
      </c>
      <c r="C71" s="138">
        <v>0.73324477117375952</v>
      </c>
      <c r="D71" s="140">
        <f t="shared" si="0"/>
        <v>-6.1341328470021494E-6</v>
      </c>
      <c r="E71" s="27"/>
      <c r="F71" s="139">
        <v>0.77161472539314702</v>
      </c>
      <c r="G71" s="139">
        <v>0.77157895895977013</v>
      </c>
      <c r="H71" s="140">
        <f t="shared" si="1"/>
        <v>-3.5766433376882567E-5</v>
      </c>
      <c r="I71" s="27"/>
      <c r="J71" s="106">
        <v>0.57959826537075598</v>
      </c>
      <c r="K71" s="106">
        <v>0.57955559677176893</v>
      </c>
      <c r="L71" s="140">
        <f t="shared" si="2"/>
        <v>-4.266859898705011E-5</v>
      </c>
    </row>
    <row r="72" spans="1:12" x14ac:dyDescent="0.25">
      <c r="A72" s="1" t="s">
        <v>20</v>
      </c>
      <c r="B72" s="138">
        <v>0.85282888219801178</v>
      </c>
      <c r="C72" s="138">
        <v>0.85282549786717132</v>
      </c>
      <c r="D72" s="140">
        <f t="shared" ref="D72:D135" si="3">C72-B72</f>
        <v>-3.3843308404613026E-6</v>
      </c>
      <c r="E72" s="27"/>
      <c r="F72" s="139">
        <v>0.88670924033728205</v>
      </c>
      <c r="G72" s="139">
        <v>0.88633570444630216</v>
      </c>
      <c r="H72" s="140">
        <f t="shared" ref="H72:H135" si="4">G72-F72</f>
        <v>-3.7353589097988138E-4</v>
      </c>
      <c r="I72" s="27"/>
      <c r="J72" s="106">
        <v>0.77479048670715112</v>
      </c>
      <c r="K72" s="106">
        <v>0.77482703497141592</v>
      </c>
      <c r="L72" s="140">
        <f t="shared" ref="L72:L135" si="5">K72-J72</f>
        <v>3.6548264264801844E-5</v>
      </c>
    </row>
    <row r="73" spans="1:12" x14ac:dyDescent="0.25">
      <c r="A73" s="1" t="s">
        <v>73</v>
      </c>
      <c r="B73" s="138">
        <v>0.87243741551702714</v>
      </c>
      <c r="C73" s="138">
        <v>0.87243448210186259</v>
      </c>
      <c r="D73" s="140">
        <f t="shared" si="3"/>
        <v>-2.9334151645521445E-6</v>
      </c>
      <c r="E73" s="27"/>
      <c r="F73" s="139">
        <v>0.90623652696257084</v>
      </c>
      <c r="G73" s="139">
        <v>0.90622184306923603</v>
      </c>
      <c r="H73" s="140">
        <f t="shared" si="4"/>
        <v>-1.468389333481035E-5</v>
      </c>
      <c r="I73" s="27"/>
      <c r="J73" s="106">
        <v>0.81131132136765283</v>
      </c>
      <c r="K73" s="106">
        <v>0.81132300505658084</v>
      </c>
      <c r="L73" s="140">
        <f t="shared" si="5"/>
        <v>1.1683688928010305E-5</v>
      </c>
    </row>
    <row r="74" spans="1:12" x14ac:dyDescent="0.25">
      <c r="A74" s="1" t="s">
        <v>74</v>
      </c>
      <c r="B74" s="138">
        <v>0.761272672906534</v>
      </c>
      <c r="C74" s="138">
        <v>0.76126718315917319</v>
      </c>
      <c r="D74" s="140">
        <f t="shared" si="3"/>
        <v>-5.4897473608095382E-6</v>
      </c>
      <c r="E74" s="27"/>
      <c r="F74" s="139">
        <v>0.81542276510835632</v>
      </c>
      <c r="G74" s="139">
        <v>0.81541924514617947</v>
      </c>
      <c r="H74" s="140">
        <f t="shared" si="4"/>
        <v>-3.5199621768455813E-6</v>
      </c>
      <c r="I74" s="27"/>
      <c r="J74" s="106">
        <v>0.63219154347188411</v>
      </c>
      <c r="K74" s="106">
        <v>0.63233623085617241</v>
      </c>
      <c r="L74" s="140">
        <f t="shared" si="5"/>
        <v>1.4468738428830008E-4</v>
      </c>
    </row>
    <row r="75" spans="1:12" x14ac:dyDescent="0.25">
      <c r="A75" s="1" t="s">
        <v>138</v>
      </c>
      <c r="B75" s="138">
        <v>0.6396327526757295</v>
      </c>
      <c r="C75" s="138">
        <v>0.63962446571013987</v>
      </c>
      <c r="D75" s="140">
        <f t="shared" si="3"/>
        <v>-8.2869655896322669E-6</v>
      </c>
      <c r="E75" s="27"/>
      <c r="F75" s="139">
        <v>0.68785343637243668</v>
      </c>
      <c r="G75" s="139">
        <v>0.68788800484976864</v>
      </c>
      <c r="H75" s="140">
        <f t="shared" si="4"/>
        <v>3.4568477331964331E-5</v>
      </c>
      <c r="I75" s="27"/>
      <c r="J75" s="106">
        <v>0.43115719864030788</v>
      </c>
      <c r="K75" s="106">
        <v>0.43127624239108442</v>
      </c>
      <c r="L75" s="140">
        <f t="shared" si="5"/>
        <v>1.1904375077653739E-4</v>
      </c>
    </row>
    <row r="76" spans="1:12" x14ac:dyDescent="0.25">
      <c r="A76" s="1" t="s">
        <v>75</v>
      </c>
      <c r="B76" s="138">
        <v>0.80660558960306772</v>
      </c>
      <c r="C76" s="138">
        <v>0.80660114232647395</v>
      </c>
      <c r="D76" s="140">
        <f t="shared" si="3"/>
        <v>-4.4472765937664249E-6</v>
      </c>
      <c r="E76" s="27"/>
      <c r="F76" s="139">
        <v>0.84676158178296035</v>
      </c>
      <c r="G76" s="139">
        <v>0.84673758377483399</v>
      </c>
      <c r="H76" s="140">
        <f t="shared" si="4"/>
        <v>-2.3998008126357995E-5</v>
      </c>
      <c r="I76" s="27"/>
      <c r="J76" s="106">
        <v>0.72145697373573481</v>
      </c>
      <c r="K76" s="106">
        <v>0.72147422124679661</v>
      </c>
      <c r="L76" s="140">
        <f t="shared" si="5"/>
        <v>1.7247511061802001E-5</v>
      </c>
    </row>
    <row r="77" spans="1:12" x14ac:dyDescent="0.25">
      <c r="A77" s="1" t="s">
        <v>129</v>
      </c>
      <c r="B77" s="138">
        <v>0.6453962503891616</v>
      </c>
      <c r="C77" s="138">
        <v>0.64538809596033153</v>
      </c>
      <c r="D77" s="140">
        <f t="shared" si="3"/>
        <v>-8.1544288300650081E-6</v>
      </c>
      <c r="E77" s="27"/>
      <c r="F77" s="139">
        <v>0.71666413549228336</v>
      </c>
      <c r="G77" s="139">
        <v>0.71664722680089743</v>
      </c>
      <c r="H77" s="140">
        <f t="shared" si="4"/>
        <v>-1.6908691385930652E-5</v>
      </c>
      <c r="I77" s="27"/>
      <c r="J77" s="106">
        <v>0.42721645616784754</v>
      </c>
      <c r="K77" s="106">
        <v>0.42730622883224378</v>
      </c>
      <c r="L77" s="140">
        <f t="shared" si="5"/>
        <v>8.9772664396248203E-5</v>
      </c>
    </row>
    <row r="78" spans="1:12" x14ac:dyDescent="0.25">
      <c r="A78" s="1" t="s">
        <v>76</v>
      </c>
      <c r="B78" s="138">
        <v>0.59348114747230563</v>
      </c>
      <c r="C78" s="138">
        <v>0.59352484567258013</v>
      </c>
      <c r="D78" s="140">
        <f t="shared" si="3"/>
        <v>4.369820027450011E-5</v>
      </c>
      <c r="E78" s="27"/>
      <c r="F78" s="139">
        <v>0.64886957069933393</v>
      </c>
      <c r="G78" s="139">
        <v>0.64887734267043973</v>
      </c>
      <c r="H78" s="140">
        <f t="shared" si="4"/>
        <v>7.7719711057966379E-6</v>
      </c>
      <c r="I78" s="27"/>
      <c r="J78" s="106">
        <v>0.33135151283721709</v>
      </c>
      <c r="K78" s="106">
        <v>0.33145348657109419</v>
      </c>
      <c r="L78" s="140">
        <f t="shared" si="5"/>
        <v>1.0197373387710318E-4</v>
      </c>
    </row>
    <row r="79" spans="1:12" x14ac:dyDescent="0.25">
      <c r="A79" s="1" t="s">
        <v>77</v>
      </c>
      <c r="B79" s="138">
        <v>0.84754862988910173</v>
      </c>
      <c r="C79" s="138">
        <v>0.84754512413415983</v>
      </c>
      <c r="D79" s="140">
        <f t="shared" si="3"/>
        <v>-3.5057549419015288E-6</v>
      </c>
      <c r="E79" s="27"/>
      <c r="F79" s="139">
        <v>0.89405963644580766</v>
      </c>
      <c r="G79" s="139">
        <v>0.89404304558213876</v>
      </c>
      <c r="H79" s="140">
        <f t="shared" si="4"/>
        <v>-1.6590863668897171E-5</v>
      </c>
      <c r="I79" s="27"/>
      <c r="J79" s="106">
        <v>0.77153701173492018</v>
      </c>
      <c r="K79" s="106">
        <v>0.77142639101340404</v>
      </c>
      <c r="L79" s="140">
        <f t="shared" si="5"/>
        <v>-1.1062072151613034E-4</v>
      </c>
    </row>
    <row r="80" spans="1:12" x14ac:dyDescent="0.25">
      <c r="A80" s="1" t="s">
        <v>123</v>
      </c>
      <c r="B80" s="138">
        <v>0.73846870121966224</v>
      </c>
      <c r="C80" s="138">
        <v>0.73847547688892901</v>
      </c>
      <c r="D80" s="140">
        <f t="shared" si="3"/>
        <v>6.7756692667675367E-6</v>
      </c>
      <c r="E80" s="27"/>
      <c r="F80" s="139">
        <v>0.79928980204790467</v>
      </c>
      <c r="G80" s="139">
        <v>0.79928823253438497</v>
      </c>
      <c r="H80" s="140">
        <f t="shared" si="4"/>
        <v>-1.5695135197058008E-6</v>
      </c>
      <c r="I80" s="27"/>
      <c r="J80" s="106">
        <v>0.52633010349922649</v>
      </c>
      <c r="K80" s="106">
        <v>0.52617907553613996</v>
      </c>
      <c r="L80" s="140">
        <f t="shared" si="5"/>
        <v>-1.5102796308652522E-4</v>
      </c>
    </row>
    <row r="81" spans="1:12" x14ac:dyDescent="0.25">
      <c r="A81" s="1" t="s">
        <v>78</v>
      </c>
      <c r="B81" s="138">
        <v>0.85899938113217023</v>
      </c>
      <c r="C81" s="138">
        <v>0.85899613869744473</v>
      </c>
      <c r="D81" s="140">
        <f t="shared" si="3"/>
        <v>-3.2424347254922381E-6</v>
      </c>
      <c r="E81" s="27"/>
      <c r="F81" s="139">
        <v>0.88338029719117717</v>
      </c>
      <c r="G81" s="139">
        <v>0.88336203388222201</v>
      </c>
      <c r="H81" s="140">
        <f t="shared" si="4"/>
        <v>-1.8263308955157598E-5</v>
      </c>
      <c r="I81" s="27"/>
      <c r="J81" s="106">
        <v>0.77484892341620226</v>
      </c>
      <c r="K81" s="106">
        <v>0.77483642170509404</v>
      </c>
      <c r="L81" s="140">
        <f t="shared" si="5"/>
        <v>-1.2501711108225955E-5</v>
      </c>
    </row>
    <row r="82" spans="1:12" x14ac:dyDescent="0.25">
      <c r="A82" s="1" t="s">
        <v>79</v>
      </c>
      <c r="B82" s="138">
        <v>0.82006297689716323</v>
      </c>
      <c r="C82" s="138">
        <v>0.82005883908516775</v>
      </c>
      <c r="D82" s="140">
        <f t="shared" si="3"/>
        <v>-4.1378119954860182E-6</v>
      </c>
      <c r="E82" s="27"/>
      <c r="F82" s="139">
        <v>0.85824632069837647</v>
      </c>
      <c r="G82" s="139">
        <v>0.85824526921897737</v>
      </c>
      <c r="H82" s="140">
        <f t="shared" si="4"/>
        <v>-1.0514793991056592E-6</v>
      </c>
      <c r="I82" s="27"/>
      <c r="J82" s="106">
        <v>0.71766751637030524</v>
      </c>
      <c r="K82" s="106">
        <v>0.71760378017143878</v>
      </c>
      <c r="L82" s="140">
        <f t="shared" si="5"/>
        <v>-6.3736198866459759E-5</v>
      </c>
    </row>
    <row r="83" spans="1:12" x14ac:dyDescent="0.25">
      <c r="A83" s="1" t="s">
        <v>145</v>
      </c>
      <c r="B83" s="138">
        <v>0.70254352376854179</v>
      </c>
      <c r="C83" s="138">
        <v>0.70253668349212584</v>
      </c>
      <c r="D83" s="140">
        <f t="shared" si="3"/>
        <v>-6.8402764159536389E-6</v>
      </c>
      <c r="E83" s="27"/>
      <c r="F83" s="139">
        <v>0.71666497901884996</v>
      </c>
      <c r="G83" s="139">
        <v>0.71666684045660045</v>
      </c>
      <c r="H83" s="140">
        <f t="shared" si="4"/>
        <v>1.8614377504944102E-6</v>
      </c>
      <c r="I83" s="27"/>
      <c r="J83" s="106">
        <v>0.52099159789578153</v>
      </c>
      <c r="K83" s="106">
        <v>0.52095730210080471</v>
      </c>
      <c r="L83" s="140">
        <f t="shared" si="5"/>
        <v>-3.4295794976824112E-5</v>
      </c>
    </row>
    <row r="84" spans="1:12" x14ac:dyDescent="0.25">
      <c r="A84" s="1" t="s">
        <v>84</v>
      </c>
      <c r="B84" s="138">
        <v>0.67209126765749372</v>
      </c>
      <c r="C84" s="138">
        <v>0.67208372710434516</v>
      </c>
      <c r="D84" s="140">
        <f t="shared" si="3"/>
        <v>-7.5405531485550625E-6</v>
      </c>
      <c r="E84" s="27"/>
      <c r="F84" s="139">
        <v>0.6896571562536653</v>
      </c>
      <c r="G84" s="139">
        <v>0.6896591483512724</v>
      </c>
      <c r="H84" s="140">
        <f t="shared" si="4"/>
        <v>1.9920976070952889E-6</v>
      </c>
      <c r="I84" s="27"/>
      <c r="J84" s="106">
        <v>0.44684504910943001</v>
      </c>
      <c r="K84" s="106">
        <v>0.44695707359267667</v>
      </c>
      <c r="L84" s="140">
        <f t="shared" si="5"/>
        <v>1.1202448324665326E-4</v>
      </c>
    </row>
    <row r="85" spans="1:12" x14ac:dyDescent="0.25">
      <c r="A85" s="1" t="s">
        <v>80</v>
      </c>
      <c r="B85" s="138">
        <v>0.80702494480684406</v>
      </c>
      <c r="C85" s="138">
        <v>0.80702050717369644</v>
      </c>
      <c r="D85" s="140">
        <f t="shared" si="3"/>
        <v>-4.4376331476136954E-6</v>
      </c>
      <c r="E85" s="27"/>
      <c r="F85" s="139">
        <v>0.83801793371781785</v>
      </c>
      <c r="G85" s="139">
        <v>0.83799256640465847</v>
      </c>
      <c r="H85" s="140">
        <f t="shared" si="4"/>
        <v>-2.5367313159385674E-5</v>
      </c>
      <c r="I85" s="27"/>
      <c r="J85" s="106">
        <v>0.71219088940362796</v>
      </c>
      <c r="K85" s="106">
        <v>0.71212947298506002</v>
      </c>
      <c r="L85" s="140">
        <f t="shared" si="5"/>
        <v>-6.1416418567938891E-5</v>
      </c>
    </row>
    <row r="86" spans="1:12" x14ac:dyDescent="0.25">
      <c r="A86" s="1" t="s">
        <v>67</v>
      </c>
      <c r="B86" s="138">
        <v>0.82724736279030409</v>
      </c>
      <c r="C86" s="138">
        <v>0.82724339018965654</v>
      </c>
      <c r="D86" s="140">
        <f t="shared" si="3"/>
        <v>-3.9726006475504505E-6</v>
      </c>
      <c r="E86" s="27"/>
      <c r="F86" s="139">
        <v>0.86556333511916561</v>
      </c>
      <c r="G86" s="139">
        <v>0.86557038140924425</v>
      </c>
      <c r="H86" s="140">
        <f t="shared" si="4"/>
        <v>7.0462900786383287E-6</v>
      </c>
      <c r="I86" s="27"/>
      <c r="J86" s="106">
        <v>0.73479819623967224</v>
      </c>
      <c r="K86" s="106">
        <v>0.73476168644211892</v>
      </c>
      <c r="L86" s="140">
        <f t="shared" si="5"/>
        <v>-3.6509797553319068E-5</v>
      </c>
    </row>
    <row r="87" spans="1:12" x14ac:dyDescent="0.25">
      <c r="A87" s="1" t="s">
        <v>81</v>
      </c>
      <c r="B87" s="138">
        <v>0.80449111346515989</v>
      </c>
      <c r="C87" s="138">
        <v>0.8044866175643054</v>
      </c>
      <c r="D87" s="140">
        <f t="shared" si="3"/>
        <v>-4.4959008544953605E-6</v>
      </c>
      <c r="E87" s="27"/>
      <c r="F87" s="139">
        <v>0.8382961942168955</v>
      </c>
      <c r="G87" s="139">
        <v>0.83827087048091342</v>
      </c>
      <c r="H87" s="140">
        <f t="shared" si="4"/>
        <v>-2.5323735982074602E-5</v>
      </c>
      <c r="I87" s="27"/>
      <c r="J87" s="106">
        <v>0.69567414005871886</v>
      </c>
      <c r="K87" s="106">
        <v>0.69566508645503089</v>
      </c>
      <c r="L87" s="140">
        <f t="shared" si="5"/>
        <v>-9.0536036879695914E-6</v>
      </c>
    </row>
    <row r="88" spans="1:12" x14ac:dyDescent="0.25">
      <c r="A88" s="1" t="s">
        <v>83</v>
      </c>
      <c r="B88" s="138">
        <v>0.67209126765749372</v>
      </c>
      <c r="C88" s="138">
        <v>0.67208372710434516</v>
      </c>
      <c r="D88" s="140">
        <f t="shared" si="3"/>
        <v>-7.5405531485550625E-6</v>
      </c>
      <c r="E88" s="27"/>
      <c r="F88" s="139">
        <v>0.6896571562536653</v>
      </c>
      <c r="G88" s="139">
        <v>0.6896591483512724</v>
      </c>
      <c r="H88" s="140">
        <f t="shared" si="4"/>
        <v>1.9920976070952889E-6</v>
      </c>
      <c r="I88" s="27"/>
      <c r="J88" s="106">
        <v>0.44684504910943001</v>
      </c>
      <c r="K88" s="106">
        <v>0.44695707359267667</v>
      </c>
      <c r="L88" s="140">
        <f t="shared" si="5"/>
        <v>1.1202448324665326E-4</v>
      </c>
    </row>
    <row r="89" spans="1:12" x14ac:dyDescent="0.25">
      <c r="A89" s="1" t="s">
        <v>89</v>
      </c>
      <c r="B89" s="138">
        <v>0.8495559706973157</v>
      </c>
      <c r="C89" s="138">
        <v>0.84955251110296226</v>
      </c>
      <c r="D89" s="140">
        <f t="shared" si="3"/>
        <v>-3.4595943534387885E-6</v>
      </c>
      <c r="E89" s="27"/>
      <c r="F89" s="139">
        <v>0.88163097284583825</v>
      </c>
      <c r="G89" s="139">
        <v>0.88164145925628967</v>
      </c>
      <c r="H89" s="140">
        <f t="shared" si="4"/>
        <v>1.0486410451426842E-5</v>
      </c>
      <c r="I89" s="27"/>
      <c r="J89" s="106">
        <v>0.76012069043791131</v>
      </c>
      <c r="K89" s="106">
        <v>0.76010669667545172</v>
      </c>
      <c r="L89" s="140">
        <f t="shared" si="5"/>
        <v>-1.399376245958539E-5</v>
      </c>
    </row>
    <row r="90" spans="1:12" x14ac:dyDescent="0.25">
      <c r="A90" s="1" t="s">
        <v>90</v>
      </c>
      <c r="B90" s="138">
        <v>0.60546170656269038</v>
      </c>
      <c r="C90" s="138">
        <v>0.60545263380348224</v>
      </c>
      <c r="D90" s="140">
        <f t="shared" si="3"/>
        <v>-9.072759208139658E-6</v>
      </c>
      <c r="E90" s="27"/>
      <c r="F90" s="139">
        <v>0.69675425295587567</v>
      </c>
      <c r="G90" s="139">
        <v>0.69675221375389551</v>
      </c>
      <c r="H90" s="140">
        <f t="shared" si="4"/>
        <v>-2.0392019801640515E-6</v>
      </c>
      <c r="I90" s="27"/>
      <c r="J90" s="106">
        <v>0.35088275488975684</v>
      </c>
      <c r="K90" s="106">
        <v>0.35084735431916447</v>
      </c>
      <c r="L90" s="140">
        <f t="shared" si="5"/>
        <v>-3.5400570592369895E-5</v>
      </c>
    </row>
    <row r="91" spans="1:12" x14ac:dyDescent="0.25">
      <c r="A91" s="1" t="s">
        <v>33</v>
      </c>
      <c r="B91" s="138">
        <v>0.75060734345653746</v>
      </c>
      <c r="C91" s="138">
        <v>0.75060160845043356</v>
      </c>
      <c r="D91" s="140">
        <f t="shared" si="3"/>
        <v>-5.735006103901874E-6</v>
      </c>
      <c r="E91" s="27"/>
      <c r="F91" s="139">
        <v>0.78970587451555052</v>
      </c>
      <c r="G91" s="139">
        <v>0.78972003643566402</v>
      </c>
      <c r="H91" s="140">
        <f t="shared" si="4"/>
        <v>1.4161920113497928E-5</v>
      </c>
      <c r="I91" s="27"/>
      <c r="J91" s="106">
        <v>0.57347105252118258</v>
      </c>
      <c r="K91" s="106">
        <v>0.57347402145447468</v>
      </c>
      <c r="L91" s="140">
        <f t="shared" si="5"/>
        <v>2.9689332921023492E-6</v>
      </c>
    </row>
    <row r="92" spans="1:12" x14ac:dyDescent="0.25">
      <c r="A92" s="1" t="s">
        <v>91</v>
      </c>
      <c r="B92" s="138">
        <v>0.73893424423874765</v>
      </c>
      <c r="C92" s="138">
        <v>0.73892824079933783</v>
      </c>
      <c r="D92" s="140">
        <f t="shared" si="3"/>
        <v>-6.0034394098185118E-6</v>
      </c>
      <c r="E92" s="27"/>
      <c r="F92" s="139">
        <v>0.78607806770929134</v>
      </c>
      <c r="G92" s="139">
        <v>0.78609605980345298</v>
      </c>
      <c r="H92" s="140">
        <f t="shared" si="4"/>
        <v>1.7992094161645156E-5</v>
      </c>
      <c r="I92" s="27"/>
      <c r="J92" s="106">
        <v>0.59952589413429247</v>
      </c>
      <c r="K92" s="106">
        <v>0.59968165732525347</v>
      </c>
      <c r="L92" s="140">
        <f t="shared" si="5"/>
        <v>1.5576319096100022E-4</v>
      </c>
    </row>
    <row r="93" spans="1:12" x14ac:dyDescent="0.25">
      <c r="A93" s="1" t="s">
        <v>93</v>
      </c>
      <c r="B93" s="138">
        <v>0.79730616801601573</v>
      </c>
      <c r="C93" s="138">
        <v>0.79730150689094581</v>
      </c>
      <c r="D93" s="140">
        <f t="shared" si="3"/>
        <v>-4.6611250699157836E-6</v>
      </c>
      <c r="E93" s="27"/>
      <c r="F93" s="139">
        <v>0.82409760078325722</v>
      </c>
      <c r="G93" s="139">
        <v>0.82410503655416179</v>
      </c>
      <c r="H93" s="140">
        <f t="shared" si="4"/>
        <v>7.4357709045624887E-6</v>
      </c>
      <c r="I93" s="27"/>
      <c r="J93" s="106">
        <v>0.67757466041134573</v>
      </c>
      <c r="K93" s="106">
        <v>0.67756618178500605</v>
      </c>
      <c r="L93" s="140">
        <f t="shared" si="5"/>
        <v>-8.4786263396807726E-6</v>
      </c>
    </row>
    <row r="94" spans="1:12" x14ac:dyDescent="0.25">
      <c r="A94" s="1" t="s">
        <v>13</v>
      </c>
      <c r="B94" s="138">
        <v>0.67666492363964059</v>
      </c>
      <c r="C94" s="138">
        <v>0.67665748826178196</v>
      </c>
      <c r="D94" s="140">
        <f t="shared" si="3"/>
        <v>-7.4353778586333519E-6</v>
      </c>
      <c r="E94" s="27"/>
      <c r="F94" s="139">
        <v>0.70862744872066874</v>
      </c>
      <c r="G94" s="139">
        <v>0.70861827729591798</v>
      </c>
      <c r="H94" s="140">
        <f t="shared" si="4"/>
        <v>-9.1714247507646007E-6</v>
      </c>
      <c r="I94" s="27"/>
      <c r="J94" s="106">
        <v>0.47549553858121063</v>
      </c>
      <c r="K94" s="106">
        <v>0.47568518912777646</v>
      </c>
      <c r="L94" s="140">
        <f t="shared" si="5"/>
        <v>1.896505465658338E-4</v>
      </c>
    </row>
    <row r="95" spans="1:12" x14ac:dyDescent="0.25">
      <c r="A95" s="1" t="s">
        <v>94</v>
      </c>
      <c r="B95" s="138">
        <v>0.70432403475187033</v>
      </c>
      <c r="C95" s="138">
        <v>0.70431723541988922</v>
      </c>
      <c r="D95" s="140">
        <f t="shared" si="3"/>
        <v>-6.7993319811110453E-6</v>
      </c>
      <c r="E95" s="27"/>
      <c r="F95" s="139">
        <v>0.74215857947904607</v>
      </c>
      <c r="G95" s="139">
        <v>0.74216233521591279</v>
      </c>
      <c r="H95" s="140">
        <f t="shared" si="4"/>
        <v>3.7557368667284763E-6</v>
      </c>
      <c r="I95" s="27"/>
      <c r="J95" s="106">
        <v>0.513085776195781</v>
      </c>
      <c r="K95" s="106">
        <v>0.51296354272661149</v>
      </c>
      <c r="L95" s="140">
        <f t="shared" si="5"/>
        <v>-1.2223346916950817E-4</v>
      </c>
    </row>
    <row r="96" spans="1:12" x14ac:dyDescent="0.25">
      <c r="A96" s="1" t="s">
        <v>21</v>
      </c>
      <c r="B96" s="138">
        <v>0.85282888219801178</v>
      </c>
      <c r="C96" s="138">
        <v>0.85282549786717132</v>
      </c>
      <c r="D96" s="140">
        <f t="shared" si="3"/>
        <v>-3.3843308404613026E-6</v>
      </c>
      <c r="E96" s="27"/>
      <c r="F96" s="139">
        <v>0.88670924033728205</v>
      </c>
      <c r="G96" s="139">
        <v>0.88633570444630216</v>
      </c>
      <c r="H96" s="140">
        <f t="shared" si="4"/>
        <v>-3.7353589097988138E-4</v>
      </c>
      <c r="I96" s="27"/>
      <c r="J96" s="106">
        <v>0.77479048670715112</v>
      </c>
      <c r="K96" s="106">
        <v>0.77482703497141592</v>
      </c>
      <c r="L96" s="140">
        <f t="shared" si="5"/>
        <v>3.6548264264801844E-5</v>
      </c>
    </row>
    <row r="97" spans="1:12" x14ac:dyDescent="0.25">
      <c r="A97" s="1" t="s">
        <v>85</v>
      </c>
      <c r="B97" s="138">
        <v>0.73289452677454958</v>
      </c>
      <c r="C97" s="138">
        <v>0.73288838444646109</v>
      </c>
      <c r="D97" s="140">
        <f t="shared" si="3"/>
        <v>-6.1423280884875808E-6</v>
      </c>
      <c r="E97" s="27"/>
      <c r="F97" s="139">
        <v>0.77979320813629038</v>
      </c>
      <c r="G97" s="139">
        <v>0.7798497438295704</v>
      </c>
      <c r="H97" s="140">
        <f t="shared" si="4"/>
        <v>5.6535693280013177E-5</v>
      </c>
      <c r="I97" s="27"/>
      <c r="J97" s="106">
        <v>0.57291691139215062</v>
      </c>
      <c r="K97" s="106">
        <v>0.57294335657153206</v>
      </c>
      <c r="L97" s="140">
        <f t="shared" si="5"/>
        <v>2.6445179381440198E-5</v>
      </c>
    </row>
    <row r="98" spans="1:12" x14ac:dyDescent="0.25">
      <c r="A98" s="1" t="s">
        <v>88</v>
      </c>
      <c r="B98" s="138">
        <v>0.83500542822647517</v>
      </c>
      <c r="C98" s="138">
        <v>0.83500163402944716</v>
      </c>
      <c r="D98" s="140">
        <f t="shared" si="3"/>
        <v>-3.7941970280064297E-6</v>
      </c>
      <c r="E98" s="27"/>
      <c r="F98" s="139">
        <v>0.86698161750184066</v>
      </c>
      <c r="G98" s="139">
        <v>0.86696078606634763</v>
      </c>
      <c r="H98" s="140">
        <f t="shared" si="4"/>
        <v>-2.083143549302946E-5</v>
      </c>
      <c r="I98" s="27"/>
      <c r="J98" s="106">
        <v>0.75953131747131208</v>
      </c>
      <c r="K98" s="106">
        <v>0.7595719601908496</v>
      </c>
      <c r="L98" s="140">
        <f t="shared" si="5"/>
        <v>4.06427195375203E-5</v>
      </c>
    </row>
    <row r="99" spans="1:12" x14ac:dyDescent="0.25">
      <c r="A99" s="1" t="s">
        <v>95</v>
      </c>
      <c r="B99" s="138">
        <v>0.8493435157760465</v>
      </c>
      <c r="C99" s="138">
        <v>0.84934005129610302</v>
      </c>
      <c r="D99" s="140">
        <f t="shared" si="3"/>
        <v>-3.4644799434824236E-6</v>
      </c>
      <c r="E99" s="27"/>
      <c r="F99" s="139">
        <v>0.87456687851228887</v>
      </c>
      <c r="G99" s="139">
        <v>0.87454723497182552</v>
      </c>
      <c r="H99" s="140">
        <f t="shared" si="4"/>
        <v>-1.964354046335437E-5</v>
      </c>
      <c r="I99" s="27"/>
      <c r="J99" s="106">
        <v>0.77261735412233667</v>
      </c>
      <c r="K99" s="106">
        <v>0.77268977827210528</v>
      </c>
      <c r="L99" s="140">
        <f t="shared" si="5"/>
        <v>7.2424149768601787E-5</v>
      </c>
    </row>
    <row r="100" spans="1:12" x14ac:dyDescent="0.25">
      <c r="A100" s="1" t="s">
        <v>49</v>
      </c>
      <c r="B100" s="138">
        <v>0.83679347231153978</v>
      </c>
      <c r="C100" s="138">
        <v>0.83678971923217704</v>
      </c>
      <c r="D100" s="140">
        <f t="shared" si="3"/>
        <v>-3.7530793627338355E-6</v>
      </c>
      <c r="E100" s="27"/>
      <c r="F100" s="139">
        <v>0.86807065744816536</v>
      </c>
      <c r="G100" s="139">
        <v>0.86811013785853008</v>
      </c>
      <c r="H100" s="140">
        <f t="shared" si="4"/>
        <v>3.9480410364722829E-5</v>
      </c>
      <c r="I100" s="27"/>
      <c r="J100" s="106">
        <v>0.74033134784788501</v>
      </c>
      <c r="K100" s="106">
        <v>0.74030512647424418</v>
      </c>
      <c r="L100" s="140">
        <f t="shared" si="5"/>
        <v>-2.6221373640833434E-5</v>
      </c>
    </row>
    <row r="101" spans="1:12" x14ac:dyDescent="0.25">
      <c r="A101" s="1" t="s">
        <v>124</v>
      </c>
      <c r="B101" s="138">
        <v>0.73846870121966224</v>
      </c>
      <c r="C101" s="138">
        <v>0.73847547688892901</v>
      </c>
      <c r="D101" s="140">
        <f t="shared" si="3"/>
        <v>6.7756692667675367E-6</v>
      </c>
      <c r="E101" s="27"/>
      <c r="F101" s="139">
        <v>0.79928980204790467</v>
      </c>
      <c r="G101" s="139">
        <v>0.79928823253438497</v>
      </c>
      <c r="H101" s="140">
        <f t="shared" si="4"/>
        <v>-1.5695135197058008E-6</v>
      </c>
      <c r="I101" s="27"/>
      <c r="J101" s="106">
        <v>0.52633010349922649</v>
      </c>
      <c r="K101" s="106">
        <v>0.52617907553613996</v>
      </c>
      <c r="L101" s="140">
        <f t="shared" si="5"/>
        <v>-1.5102796308652522E-4</v>
      </c>
    </row>
    <row r="102" spans="1:12" x14ac:dyDescent="0.25">
      <c r="A102" s="1" t="s">
        <v>96</v>
      </c>
      <c r="B102" s="138">
        <v>0.77310565179961621</v>
      </c>
      <c r="C102" s="138">
        <v>0.77310043416213681</v>
      </c>
      <c r="D102" s="140">
        <f t="shared" si="3"/>
        <v>-5.2176374794044023E-6</v>
      </c>
      <c r="E102" s="27"/>
      <c r="F102" s="139">
        <v>0.81330771068778196</v>
      </c>
      <c r="G102" s="139">
        <v>0.81330614016021119</v>
      </c>
      <c r="H102" s="140">
        <f t="shared" si="4"/>
        <v>-1.5705275707711408E-6</v>
      </c>
      <c r="I102" s="27"/>
      <c r="J102" s="106">
        <v>0.64763242573128132</v>
      </c>
      <c r="K102" s="106">
        <v>0.6475588289465195</v>
      </c>
      <c r="L102" s="140">
        <f t="shared" si="5"/>
        <v>-7.3596784761820189E-5</v>
      </c>
    </row>
    <row r="103" spans="1:12" x14ac:dyDescent="0.25">
      <c r="A103" s="1" t="s">
        <v>98</v>
      </c>
      <c r="B103" s="138">
        <v>0.77872546635502438</v>
      </c>
      <c r="C103" s="138">
        <v>0.77872037795018245</v>
      </c>
      <c r="D103" s="140">
        <f t="shared" si="3"/>
        <v>-5.0884048419241878E-6</v>
      </c>
      <c r="E103" s="27"/>
      <c r="F103" s="139">
        <v>0.81749875981661047</v>
      </c>
      <c r="G103" s="139">
        <v>0.81749752683382426</v>
      </c>
      <c r="H103" s="140">
        <f t="shared" si="4"/>
        <v>-1.2329827862034293E-6</v>
      </c>
      <c r="I103" s="27"/>
      <c r="J103" s="106">
        <v>0.64217513985160068</v>
      </c>
      <c r="K103" s="106">
        <v>0.64224307867231634</v>
      </c>
      <c r="L103" s="140">
        <f t="shared" si="5"/>
        <v>6.7938820715651715E-5</v>
      </c>
    </row>
    <row r="104" spans="1:12" x14ac:dyDescent="0.25">
      <c r="A104" s="1" t="s">
        <v>99</v>
      </c>
      <c r="B104" s="138">
        <v>0.67687860204536299</v>
      </c>
      <c r="C104" s="138">
        <v>0.67687117158122945</v>
      </c>
      <c r="D104" s="140">
        <f t="shared" si="3"/>
        <v>-7.4304641335398713E-6</v>
      </c>
      <c r="E104" s="27"/>
      <c r="F104" s="139">
        <v>0.72588437597153965</v>
      </c>
      <c r="G104" s="139">
        <v>0.72584144790526539</v>
      </c>
      <c r="H104" s="140">
        <f t="shared" si="4"/>
        <v>-4.2928066274261489E-5</v>
      </c>
      <c r="I104" s="27"/>
      <c r="J104" s="106">
        <v>0.54459216923988896</v>
      </c>
      <c r="K104" s="106">
        <v>0.54462036830020644</v>
      </c>
      <c r="L104" s="140">
        <f t="shared" si="5"/>
        <v>2.8199060317479763E-5</v>
      </c>
    </row>
    <row r="105" spans="1:12" x14ac:dyDescent="0.25">
      <c r="A105" s="1" t="s">
        <v>100</v>
      </c>
      <c r="B105" s="138">
        <v>0.88776113759469089</v>
      </c>
      <c r="C105" s="138">
        <v>0.88775855656215397</v>
      </c>
      <c r="D105" s="140">
        <f t="shared" si="3"/>
        <v>-2.5810325369191034E-6</v>
      </c>
      <c r="E105" s="27"/>
      <c r="F105" s="139">
        <v>0.91644982991596369</v>
      </c>
      <c r="G105" s="139">
        <v>0.91646359742951744</v>
      </c>
      <c r="H105" s="140">
        <f t="shared" si="4"/>
        <v>1.3767513553752941E-5</v>
      </c>
      <c r="I105" s="27"/>
      <c r="J105" s="106">
        <v>0.84750697723103741</v>
      </c>
      <c r="K105" s="106">
        <v>0.84749476929499989</v>
      </c>
      <c r="L105" s="140">
        <f t="shared" si="5"/>
        <v>-1.220793603751158E-5</v>
      </c>
    </row>
    <row r="106" spans="1:12" x14ac:dyDescent="0.25">
      <c r="A106" s="1" t="s">
        <v>113</v>
      </c>
      <c r="B106" s="138">
        <v>0.74043494728278447</v>
      </c>
      <c r="C106" s="138">
        <v>0.74042897835337684</v>
      </c>
      <c r="D106" s="140">
        <f t="shared" si="3"/>
        <v>-5.9689294076292754E-6</v>
      </c>
      <c r="E106" s="27"/>
      <c r="F106" s="139">
        <v>0.76044008576823974</v>
      </c>
      <c r="G106" s="139">
        <v>0.76043796037599642</v>
      </c>
      <c r="H106" s="140">
        <f t="shared" si="4"/>
        <v>-2.1253922433128736E-6</v>
      </c>
      <c r="I106" s="27"/>
      <c r="J106" s="106">
        <v>0.5595580493159984</v>
      </c>
      <c r="K106" s="106">
        <v>0.55954810214245787</v>
      </c>
      <c r="L106" s="140">
        <f t="shared" si="5"/>
        <v>-9.9471735405254336E-6</v>
      </c>
    </row>
    <row r="107" spans="1:12" x14ac:dyDescent="0.25">
      <c r="A107" s="1" t="s">
        <v>31</v>
      </c>
      <c r="B107" s="138">
        <v>0.7980614954729861</v>
      </c>
      <c r="C107" s="138">
        <v>0.79805685171734331</v>
      </c>
      <c r="D107" s="140">
        <f t="shared" si="3"/>
        <v>-4.643755642796954E-6</v>
      </c>
      <c r="E107" s="27"/>
      <c r="F107" s="139">
        <v>0.861553572864039</v>
      </c>
      <c r="G107" s="139">
        <v>0.86155487743968384</v>
      </c>
      <c r="H107" s="140">
        <f t="shared" si="4"/>
        <v>1.3045756448448742E-6</v>
      </c>
      <c r="I107" s="27"/>
      <c r="J107" s="106">
        <v>0.68201435607670469</v>
      </c>
      <c r="K107" s="106">
        <v>0.68206338395813804</v>
      </c>
      <c r="L107" s="140">
        <f t="shared" si="5"/>
        <v>4.9027881433350018E-5</v>
      </c>
    </row>
    <row r="108" spans="1:12" x14ac:dyDescent="0.25">
      <c r="A108" s="1" t="s">
        <v>7</v>
      </c>
      <c r="B108" s="138">
        <v>0.74136015770287367</v>
      </c>
      <c r="C108" s="138">
        <v>0.74135421004950297</v>
      </c>
      <c r="D108" s="140">
        <f t="shared" si="3"/>
        <v>-5.9476533706970258E-6</v>
      </c>
      <c r="E108" s="27"/>
      <c r="F108" s="139">
        <v>0.78435845306349639</v>
      </c>
      <c r="G108" s="139">
        <v>0.78438054233350263</v>
      </c>
      <c r="H108" s="140">
        <f t="shared" si="4"/>
        <v>2.2089270006242501E-5</v>
      </c>
      <c r="I108" s="27"/>
      <c r="J108" s="106">
        <v>0.5763188199756264</v>
      </c>
      <c r="K108" s="106">
        <v>0.57644939016680186</v>
      </c>
      <c r="L108" s="140">
        <f t="shared" si="5"/>
        <v>1.3057019117546087E-4</v>
      </c>
    </row>
    <row r="109" spans="1:12" x14ac:dyDescent="0.25">
      <c r="A109" s="1" t="s">
        <v>101</v>
      </c>
      <c r="B109" s="138">
        <v>0.76797731174393347</v>
      </c>
      <c r="C109" s="138">
        <v>0.76797197617571</v>
      </c>
      <c r="D109" s="140">
        <f t="shared" si="3"/>
        <v>-5.3355682234634827E-6</v>
      </c>
      <c r="E109" s="27"/>
      <c r="F109" s="139">
        <v>0.81192751007217911</v>
      </c>
      <c r="G109" s="139">
        <v>0.81197494299090844</v>
      </c>
      <c r="H109" s="140">
        <f t="shared" si="4"/>
        <v>4.7432918729328755E-5</v>
      </c>
      <c r="I109" s="27"/>
      <c r="J109" s="106">
        <v>0.62764112937158645</v>
      </c>
      <c r="K109" s="106">
        <v>0.62773711437656976</v>
      </c>
      <c r="L109" s="140">
        <f t="shared" si="5"/>
        <v>9.5985004983312194E-5</v>
      </c>
    </row>
    <row r="110" spans="1:12" x14ac:dyDescent="0.25">
      <c r="A110" s="1" t="s">
        <v>115</v>
      </c>
      <c r="B110" s="138">
        <v>0.86170021200351099</v>
      </c>
      <c r="C110" s="138">
        <v>0.86169703167679512</v>
      </c>
      <c r="D110" s="140">
        <f t="shared" si="3"/>
        <v>-3.1803267158680981E-6</v>
      </c>
      <c r="E110" s="27"/>
      <c r="F110" s="139">
        <v>0.89701546217434558</v>
      </c>
      <c r="G110" s="139">
        <v>0.89702292034806463</v>
      </c>
      <c r="H110" s="140">
        <f t="shared" si="4"/>
        <v>7.4581737190548836E-6</v>
      </c>
      <c r="I110" s="27"/>
      <c r="J110" s="106">
        <v>0.78408819651427886</v>
      </c>
      <c r="K110" s="106">
        <v>0.78405138027546606</v>
      </c>
      <c r="L110" s="140">
        <f t="shared" si="5"/>
        <v>-3.6816238812797941E-5</v>
      </c>
    </row>
    <row r="111" spans="1:12" x14ac:dyDescent="0.25">
      <c r="A111" s="1" t="s">
        <v>103</v>
      </c>
      <c r="B111" s="138">
        <v>0.83440578652578479</v>
      </c>
      <c r="C111" s="138">
        <v>0.8344019785394623</v>
      </c>
      <c r="D111" s="140">
        <f t="shared" si="3"/>
        <v>-3.8079863224904642E-6</v>
      </c>
      <c r="E111" s="27"/>
      <c r="F111" s="139">
        <v>0.8507558141229381</v>
      </c>
      <c r="G111" s="139">
        <v>0.85078776689687308</v>
      </c>
      <c r="H111" s="140">
        <f t="shared" si="4"/>
        <v>3.1952773934973422E-5</v>
      </c>
      <c r="I111" s="27"/>
      <c r="J111" s="106">
        <v>0.74754682833282926</v>
      </c>
      <c r="K111" s="106">
        <v>0.74748581315232421</v>
      </c>
      <c r="L111" s="140">
        <f t="shared" si="5"/>
        <v>-6.1015180505052946E-5</v>
      </c>
    </row>
    <row r="112" spans="1:12" x14ac:dyDescent="0.25">
      <c r="A112" s="1" t="s">
        <v>69</v>
      </c>
      <c r="B112" s="138">
        <v>0.75371685679575595</v>
      </c>
      <c r="C112" s="138">
        <v>0.75371119329567871</v>
      </c>
      <c r="D112" s="140">
        <f t="shared" si="3"/>
        <v>-5.663500077246475E-6</v>
      </c>
      <c r="E112" s="27"/>
      <c r="F112" s="139">
        <v>0.81825416283796071</v>
      </c>
      <c r="G112" s="139">
        <v>0.81822570040583775</v>
      </c>
      <c r="H112" s="140">
        <f t="shared" si="4"/>
        <v>-2.8462432122955406E-5</v>
      </c>
      <c r="I112" s="27"/>
      <c r="J112" s="106">
        <v>0.62397163403651867</v>
      </c>
      <c r="K112" s="106">
        <v>0.62403251087383249</v>
      </c>
      <c r="L112" s="140">
        <f t="shared" si="5"/>
        <v>6.0876837313816878E-5</v>
      </c>
    </row>
    <row r="113" spans="1:12" x14ac:dyDescent="0.25">
      <c r="A113" s="1" t="s">
        <v>104</v>
      </c>
      <c r="B113" s="138">
        <v>0.79506770972193019</v>
      </c>
      <c r="C113" s="138">
        <v>0.79506299712151951</v>
      </c>
      <c r="D113" s="140">
        <f t="shared" si="3"/>
        <v>-4.7126004106834429E-6</v>
      </c>
      <c r="E113" s="27"/>
      <c r="F113" s="139">
        <v>0.82645097561093872</v>
      </c>
      <c r="G113" s="139">
        <v>0.82642379684633083</v>
      </c>
      <c r="H113" s="140">
        <f t="shared" si="4"/>
        <v>-2.7178764607893591E-5</v>
      </c>
      <c r="I113" s="27"/>
      <c r="J113" s="106">
        <v>0.70245057968594471</v>
      </c>
      <c r="K113" s="106">
        <v>0.70235250799860827</v>
      </c>
      <c r="L113" s="140">
        <f t="shared" si="5"/>
        <v>-9.8071687336442892E-5</v>
      </c>
    </row>
    <row r="114" spans="1:12" x14ac:dyDescent="0.25">
      <c r="A114" s="1" t="s">
        <v>105</v>
      </c>
      <c r="B114" s="138">
        <v>0.7729912889534365</v>
      </c>
      <c r="C114" s="138">
        <v>0.77298606868608155</v>
      </c>
      <c r="D114" s="140">
        <f t="shared" si="3"/>
        <v>-5.2202673549439638E-6</v>
      </c>
      <c r="E114" s="27"/>
      <c r="F114" s="139">
        <v>0.79846681670677855</v>
      </c>
      <c r="G114" s="139">
        <v>0.79875673033534222</v>
      </c>
      <c r="H114" s="140">
        <f t="shared" si="4"/>
        <v>2.8991362856367608E-4</v>
      </c>
      <c r="I114" s="27"/>
      <c r="J114" s="106">
        <v>0.68535534349370164</v>
      </c>
      <c r="K114" s="106">
        <v>0.68537482643415215</v>
      </c>
      <c r="L114" s="140">
        <f t="shared" si="5"/>
        <v>1.9482940450510355E-5</v>
      </c>
    </row>
    <row r="115" spans="1:12" x14ac:dyDescent="0.25">
      <c r="A115" s="1" t="s">
        <v>106</v>
      </c>
      <c r="B115" s="138">
        <v>0.83253190863788773</v>
      </c>
      <c r="C115" s="138">
        <v>0.83252805756007531</v>
      </c>
      <c r="D115" s="140">
        <f t="shared" si="3"/>
        <v>-3.8510778124223322E-6</v>
      </c>
      <c r="E115" s="27"/>
      <c r="F115" s="139">
        <v>0.85827509249412959</v>
      </c>
      <c r="G115" s="139">
        <v>0.8583178298175983</v>
      </c>
      <c r="H115" s="140">
        <f t="shared" si="4"/>
        <v>4.2737323468711175E-5</v>
      </c>
      <c r="I115" s="27"/>
      <c r="J115" s="106">
        <v>0.74592910671208057</v>
      </c>
      <c r="K115" s="106">
        <v>0.74594483889752139</v>
      </c>
      <c r="L115" s="140">
        <f t="shared" si="5"/>
        <v>1.573218544081989E-5</v>
      </c>
    </row>
    <row r="116" spans="1:12" x14ac:dyDescent="0.25">
      <c r="A116" s="1" t="s">
        <v>107</v>
      </c>
      <c r="B116" s="138">
        <v>0.69759445639834472</v>
      </c>
      <c r="C116" s="138">
        <v>0.69778408407111192</v>
      </c>
      <c r="D116" s="140">
        <f t="shared" si="3"/>
        <v>1.8962767276720083E-4</v>
      </c>
      <c r="E116" s="27"/>
      <c r="F116" s="139">
        <v>0.74506430142533786</v>
      </c>
      <c r="G116" s="139">
        <v>0.7450701413131926</v>
      </c>
      <c r="H116" s="140">
        <f t="shared" si="4"/>
        <v>5.8398878547416544E-6</v>
      </c>
      <c r="I116" s="27"/>
      <c r="J116" s="106">
        <v>0.47562847267762443</v>
      </c>
      <c r="K116" s="106">
        <v>0.47547347719701283</v>
      </c>
      <c r="L116" s="140">
        <f t="shared" si="5"/>
        <v>-1.5499548061159718E-4</v>
      </c>
    </row>
    <row r="117" spans="1:12" x14ac:dyDescent="0.25">
      <c r="A117" s="1" t="s">
        <v>108</v>
      </c>
      <c r="B117" s="138">
        <v>0.79805795307323013</v>
      </c>
      <c r="C117" s="138">
        <v>0.79805330923612672</v>
      </c>
      <c r="D117" s="140">
        <f t="shared" si="3"/>
        <v>-4.6438371034129844E-6</v>
      </c>
      <c r="E117" s="27"/>
      <c r="F117" s="139">
        <v>0.85115884803753161</v>
      </c>
      <c r="G117" s="139">
        <v>0.85116234177422889</v>
      </c>
      <c r="H117" s="140">
        <f t="shared" si="4"/>
        <v>3.4937366972798145E-6</v>
      </c>
      <c r="I117" s="27"/>
      <c r="J117" s="106">
        <v>0.68045237790578494</v>
      </c>
      <c r="K117" s="106">
        <v>0.68056181871494648</v>
      </c>
      <c r="L117" s="140">
        <f t="shared" si="5"/>
        <v>1.0944080916153176E-4</v>
      </c>
    </row>
    <row r="118" spans="1:12" x14ac:dyDescent="0.25">
      <c r="A118" s="1" t="s">
        <v>92</v>
      </c>
      <c r="B118" s="138">
        <v>0.73893424423874765</v>
      </c>
      <c r="C118" s="138">
        <v>0.73892824079933783</v>
      </c>
      <c r="D118" s="140">
        <f t="shared" si="3"/>
        <v>-6.0034394098185118E-6</v>
      </c>
      <c r="E118" s="27"/>
      <c r="F118" s="139">
        <v>0.78607806770929134</v>
      </c>
      <c r="G118" s="139">
        <v>0.78609605980345298</v>
      </c>
      <c r="H118" s="140">
        <f t="shared" si="4"/>
        <v>1.7992094161645156E-5</v>
      </c>
      <c r="I118" s="27"/>
      <c r="J118" s="106">
        <v>0.59952589413429247</v>
      </c>
      <c r="K118" s="106">
        <v>0.59968165732525347</v>
      </c>
      <c r="L118" s="140">
        <f t="shared" si="5"/>
        <v>1.5576319096100022E-4</v>
      </c>
    </row>
    <row r="119" spans="1:12" x14ac:dyDescent="0.25">
      <c r="A119" s="1" t="s">
        <v>110</v>
      </c>
      <c r="B119" s="138">
        <v>0.703052243921094</v>
      </c>
      <c r="C119" s="138">
        <v>0.7030454153431509</v>
      </c>
      <c r="D119" s="140">
        <f t="shared" si="3"/>
        <v>-6.8285779430965476E-6</v>
      </c>
      <c r="E119" s="27"/>
      <c r="F119" s="139">
        <v>0.75140490422013262</v>
      </c>
      <c r="G119" s="139">
        <v>0.75144292546843205</v>
      </c>
      <c r="H119" s="140">
        <f t="shared" si="4"/>
        <v>3.8021248299435761E-5</v>
      </c>
      <c r="I119" s="27"/>
      <c r="J119" s="106">
        <v>0.51190546137606185</v>
      </c>
      <c r="K119" s="106">
        <v>0.51193568441221893</v>
      </c>
      <c r="L119" s="140">
        <f t="shared" si="5"/>
        <v>3.0223036157073224E-5</v>
      </c>
    </row>
    <row r="120" spans="1:12" x14ac:dyDescent="0.25">
      <c r="A120" s="1" t="s">
        <v>111</v>
      </c>
      <c r="B120" s="138">
        <v>0.78403780851641336</v>
      </c>
      <c r="C120" s="138">
        <v>0.78403284227360748</v>
      </c>
      <c r="D120" s="140">
        <f t="shared" si="3"/>
        <v>-4.9662428058816488E-6</v>
      </c>
      <c r="E120" s="27"/>
      <c r="F120" s="139">
        <v>0.81506025770143675</v>
      </c>
      <c r="G120" s="139">
        <v>0.81506509475757882</v>
      </c>
      <c r="H120" s="140">
        <f t="shared" si="4"/>
        <v>4.8370561420707503E-6</v>
      </c>
      <c r="I120" s="27"/>
      <c r="J120" s="106">
        <v>0.6411896378812284</v>
      </c>
      <c r="K120" s="106">
        <v>0.64113487563369143</v>
      </c>
      <c r="L120" s="140">
        <f t="shared" si="5"/>
        <v>-5.4762247536976894E-5</v>
      </c>
    </row>
    <row r="121" spans="1:12" x14ac:dyDescent="0.25">
      <c r="A121" s="1" t="s">
        <v>64</v>
      </c>
      <c r="B121" s="138">
        <v>0.79591018094544497</v>
      </c>
      <c r="C121" s="138">
        <v>0.79590548771840985</v>
      </c>
      <c r="D121" s="140">
        <f t="shared" si="3"/>
        <v>-4.6932270351129901E-6</v>
      </c>
      <c r="E121" s="27"/>
      <c r="F121" s="139">
        <v>0.84274149339626181</v>
      </c>
      <c r="G121" s="139">
        <v>0.84273789297639823</v>
      </c>
      <c r="H121" s="140">
        <f t="shared" si="4"/>
        <v>-3.6004198635808393E-6</v>
      </c>
      <c r="I121" s="27"/>
      <c r="J121" s="106">
        <v>0.69407820398736209</v>
      </c>
      <c r="K121" s="106">
        <v>0.69417414223678553</v>
      </c>
      <c r="L121" s="140">
        <f t="shared" si="5"/>
        <v>9.5938249423443978E-5</v>
      </c>
    </row>
    <row r="122" spans="1:12" x14ac:dyDescent="0.25">
      <c r="A122" s="1" t="s">
        <v>112</v>
      </c>
      <c r="B122" s="138">
        <v>0.74043494728278447</v>
      </c>
      <c r="C122" s="138">
        <v>0.74042897835337684</v>
      </c>
      <c r="D122" s="140">
        <f t="shared" si="3"/>
        <v>-5.9689294076292754E-6</v>
      </c>
      <c r="E122" s="27"/>
      <c r="F122" s="139">
        <v>0.76044008576823974</v>
      </c>
      <c r="G122" s="139">
        <v>0.76043796037599642</v>
      </c>
      <c r="H122" s="140">
        <f t="shared" si="4"/>
        <v>-2.1253922433128736E-6</v>
      </c>
      <c r="I122" s="27"/>
      <c r="J122" s="106">
        <v>0.5595580493159984</v>
      </c>
      <c r="K122" s="106">
        <v>0.55954810214245787</v>
      </c>
      <c r="L122" s="140">
        <f t="shared" si="5"/>
        <v>-9.9471735405254336E-6</v>
      </c>
    </row>
    <row r="123" spans="1:12" x14ac:dyDescent="0.25">
      <c r="A123" s="1" t="s">
        <v>114</v>
      </c>
      <c r="B123" s="138">
        <v>0.86170021200351099</v>
      </c>
      <c r="C123" s="138">
        <v>0.86169703167679512</v>
      </c>
      <c r="D123" s="140">
        <f t="shared" si="3"/>
        <v>-3.1803267158680981E-6</v>
      </c>
      <c r="E123" s="27"/>
      <c r="F123" s="139">
        <v>0.89701546217434558</v>
      </c>
      <c r="G123" s="139">
        <v>0.89702292034806463</v>
      </c>
      <c r="H123" s="140">
        <f t="shared" si="4"/>
        <v>7.4581737190548836E-6</v>
      </c>
      <c r="I123" s="27"/>
      <c r="J123" s="106">
        <v>0.78408819651427886</v>
      </c>
      <c r="K123" s="106">
        <v>0.78405138027546606</v>
      </c>
      <c r="L123" s="140">
        <f t="shared" si="5"/>
        <v>-3.6816238812797941E-5</v>
      </c>
    </row>
    <row r="124" spans="1:12" x14ac:dyDescent="0.25">
      <c r="A124" s="1" t="s">
        <v>116</v>
      </c>
      <c r="B124" s="138">
        <v>0.81703392221654214</v>
      </c>
      <c r="C124" s="138">
        <v>0.81702971474873842</v>
      </c>
      <c r="D124" s="140">
        <f t="shared" si="3"/>
        <v>-4.2074678037185009E-6</v>
      </c>
      <c r="E124" s="27"/>
      <c r="F124" s="139">
        <v>0.86009795840322956</v>
      </c>
      <c r="G124" s="139">
        <v>0.86013476650989629</v>
      </c>
      <c r="H124" s="140">
        <f t="shared" si="4"/>
        <v>3.6808106666730289E-5</v>
      </c>
      <c r="I124" s="27"/>
      <c r="J124" s="106">
        <v>0.71043508840337477</v>
      </c>
      <c r="K124" s="106">
        <v>0.7103921252333758</v>
      </c>
      <c r="L124" s="140">
        <f t="shared" si="5"/>
        <v>-4.2963169998966322E-5</v>
      </c>
    </row>
    <row r="125" spans="1:12" x14ac:dyDescent="0.25">
      <c r="A125" s="1" t="s">
        <v>117</v>
      </c>
      <c r="B125" s="138">
        <v>0.41818731650181484</v>
      </c>
      <c r="C125" s="138">
        <v>0.41817393720132745</v>
      </c>
      <c r="D125" s="140">
        <f t="shared" si="3"/>
        <v>-1.3379300487392776E-5</v>
      </c>
      <c r="E125" s="27"/>
      <c r="F125" s="139">
        <v>0.4911583844420041</v>
      </c>
      <c r="G125" s="139">
        <v>0.49115429429151869</v>
      </c>
      <c r="H125" s="140">
        <f t="shared" si="4"/>
        <v>-4.0901504854140569E-6</v>
      </c>
      <c r="I125" s="27"/>
      <c r="J125" s="106">
        <v>0.25</v>
      </c>
      <c r="K125" s="106">
        <v>0.25</v>
      </c>
      <c r="L125" s="140">
        <f t="shared" si="5"/>
        <v>0</v>
      </c>
    </row>
    <row r="126" spans="1:12" x14ac:dyDescent="0.25">
      <c r="A126" s="1" t="s">
        <v>118</v>
      </c>
      <c r="B126" s="138">
        <v>0.73846870121966224</v>
      </c>
      <c r="C126" s="138">
        <v>0.73847547688892901</v>
      </c>
      <c r="D126" s="140">
        <f t="shared" si="3"/>
        <v>6.7756692667675367E-6</v>
      </c>
      <c r="E126" s="27"/>
      <c r="F126" s="139">
        <v>0.79928980204790467</v>
      </c>
      <c r="G126" s="139">
        <v>0.79928823253438497</v>
      </c>
      <c r="H126" s="140">
        <f t="shared" si="4"/>
        <v>-1.5695135197058008E-6</v>
      </c>
      <c r="I126" s="27"/>
      <c r="J126" s="106">
        <v>0.52633010349922649</v>
      </c>
      <c r="K126" s="106">
        <v>0.52617907553613996</v>
      </c>
      <c r="L126" s="140">
        <f t="shared" si="5"/>
        <v>-1.5102796308652522E-4</v>
      </c>
    </row>
    <row r="127" spans="1:12" x14ac:dyDescent="0.25">
      <c r="A127" s="1" t="s">
        <v>125</v>
      </c>
      <c r="B127" s="138">
        <v>0.80626139338378788</v>
      </c>
      <c r="C127" s="138">
        <v>0.80625693819209565</v>
      </c>
      <c r="D127" s="140">
        <f t="shared" si="3"/>
        <v>-4.4551916922319634E-6</v>
      </c>
      <c r="E127" s="27"/>
      <c r="F127" s="139">
        <v>0.83511308331121303</v>
      </c>
      <c r="G127" s="139">
        <v>0.83508726108195308</v>
      </c>
      <c r="H127" s="140">
        <f t="shared" si="4"/>
        <v>-2.5822229259953033E-5</v>
      </c>
      <c r="I127" s="27"/>
      <c r="J127" s="106">
        <v>0.70383823913568944</v>
      </c>
      <c r="K127" s="106">
        <v>0.7039014342294212</v>
      </c>
      <c r="L127" s="140">
        <f t="shared" si="5"/>
        <v>6.3195093731760466E-5</v>
      </c>
    </row>
    <row r="128" spans="1:12" x14ac:dyDescent="0.25">
      <c r="A128" s="1" t="s">
        <v>22</v>
      </c>
      <c r="B128" s="138">
        <v>0.85282888219801178</v>
      </c>
      <c r="C128" s="138">
        <v>0.85282549786717132</v>
      </c>
      <c r="D128" s="140">
        <f t="shared" si="3"/>
        <v>-3.3843308404613026E-6</v>
      </c>
      <c r="E128" s="27"/>
      <c r="F128" s="139">
        <v>0.88670924033728205</v>
      </c>
      <c r="G128" s="139">
        <v>0.88633570444630216</v>
      </c>
      <c r="H128" s="140">
        <f t="shared" si="4"/>
        <v>-3.7353589097988138E-4</v>
      </c>
      <c r="I128" s="27"/>
      <c r="J128" s="106">
        <v>0.77479048670715112</v>
      </c>
      <c r="K128" s="106">
        <v>0.77482703497141592</v>
      </c>
      <c r="L128" s="140">
        <f t="shared" si="5"/>
        <v>3.6548264264801844E-5</v>
      </c>
    </row>
    <row r="129" spans="1:12" x14ac:dyDescent="0.25">
      <c r="A129" s="1" t="s">
        <v>126</v>
      </c>
      <c r="B129" s="138">
        <v>0.82050511666461867</v>
      </c>
      <c r="C129" s="138">
        <v>0.82050098902002067</v>
      </c>
      <c r="D129" s="140">
        <f t="shared" si="3"/>
        <v>-4.1276445980065191E-6</v>
      </c>
      <c r="E129" s="27"/>
      <c r="F129" s="139">
        <v>0.8507929338839626</v>
      </c>
      <c r="G129" s="139">
        <v>0.85084589991070636</v>
      </c>
      <c r="H129" s="140">
        <f t="shared" si="4"/>
        <v>5.2966026743761496E-5</v>
      </c>
      <c r="I129" s="27"/>
      <c r="J129" s="106">
        <v>0.74430005209142514</v>
      </c>
      <c r="K129" s="106">
        <v>0.74426161129707791</v>
      </c>
      <c r="L129" s="140">
        <f t="shared" si="5"/>
        <v>-3.844079434722758E-5</v>
      </c>
    </row>
    <row r="130" spans="1:12" x14ac:dyDescent="0.25">
      <c r="A130" s="1" t="s">
        <v>127</v>
      </c>
      <c r="B130" s="138">
        <v>0.6453962503891616</v>
      </c>
      <c r="C130" s="138">
        <v>0.64538809596033153</v>
      </c>
      <c r="D130" s="140">
        <f t="shared" si="3"/>
        <v>-8.1544288300650081E-6</v>
      </c>
      <c r="E130" s="27"/>
      <c r="F130" s="139">
        <v>0.71666413549228336</v>
      </c>
      <c r="G130" s="139">
        <v>0.71664722680089743</v>
      </c>
      <c r="H130" s="140">
        <f t="shared" si="4"/>
        <v>-1.6908691385930652E-5</v>
      </c>
      <c r="I130" s="27"/>
      <c r="J130" s="106">
        <v>0.42721645616784754</v>
      </c>
      <c r="K130" s="106">
        <v>0.42730622883224378</v>
      </c>
      <c r="L130" s="140">
        <f t="shared" si="5"/>
        <v>8.9772664396248203E-5</v>
      </c>
    </row>
    <row r="131" spans="1:12" x14ac:dyDescent="0.25">
      <c r="A131" s="1" t="s">
        <v>130</v>
      </c>
      <c r="B131" s="138">
        <v>0.75296720626400437</v>
      </c>
      <c r="C131" s="138">
        <v>0.75296152552504603</v>
      </c>
      <c r="D131" s="140">
        <f t="shared" si="3"/>
        <v>-5.6807389583468648E-6</v>
      </c>
      <c r="E131" s="27"/>
      <c r="F131" s="139">
        <v>0.77811126836250721</v>
      </c>
      <c r="G131" s="139">
        <v>0.77812680789953947</v>
      </c>
      <c r="H131" s="140">
        <f t="shared" si="4"/>
        <v>1.5539537032260853E-5</v>
      </c>
      <c r="I131" s="27"/>
      <c r="J131" s="106">
        <v>0.60261689881330027</v>
      </c>
      <c r="K131" s="106">
        <v>0.60270654440188454</v>
      </c>
      <c r="L131" s="140">
        <f t="shared" si="5"/>
        <v>8.9645588584263969E-5</v>
      </c>
    </row>
    <row r="132" spans="1:12" x14ac:dyDescent="0.25">
      <c r="A132" s="1" t="s">
        <v>97</v>
      </c>
      <c r="B132" s="138">
        <v>0.77310565179961621</v>
      </c>
      <c r="C132" s="138">
        <v>0.77310043416213681</v>
      </c>
      <c r="D132" s="140">
        <f t="shared" si="3"/>
        <v>-5.2176374794044023E-6</v>
      </c>
      <c r="E132" s="27"/>
      <c r="F132" s="139">
        <v>0.81330771068778196</v>
      </c>
      <c r="G132" s="139">
        <v>0.81330614016021119</v>
      </c>
      <c r="H132" s="140">
        <f t="shared" si="4"/>
        <v>-1.5705275707711408E-6</v>
      </c>
      <c r="I132" s="27"/>
      <c r="J132" s="106">
        <v>0.64763242573128132</v>
      </c>
      <c r="K132" s="106">
        <v>0.6475588289465195</v>
      </c>
      <c r="L132" s="140">
        <f t="shared" si="5"/>
        <v>-7.3596784761820189E-5</v>
      </c>
    </row>
    <row r="133" spans="1:12" x14ac:dyDescent="0.25">
      <c r="A133" s="1" t="s">
        <v>131</v>
      </c>
      <c r="B133" s="138">
        <v>0.84820955872160075</v>
      </c>
      <c r="C133" s="138">
        <v>0.84820606816530564</v>
      </c>
      <c r="D133" s="140">
        <f t="shared" si="3"/>
        <v>-3.4905562951159652E-6</v>
      </c>
      <c r="E133" s="27"/>
      <c r="F133" s="139">
        <v>0.87612566143858117</v>
      </c>
      <c r="G133" s="139">
        <v>0.87613035647718995</v>
      </c>
      <c r="H133" s="140">
        <f t="shared" si="4"/>
        <v>4.695038608781843E-6</v>
      </c>
      <c r="I133" s="27"/>
      <c r="J133" s="106">
        <v>0.7714072675992294</v>
      </c>
      <c r="K133" s="106">
        <v>0.77149088988751735</v>
      </c>
      <c r="L133" s="140">
        <f t="shared" si="5"/>
        <v>8.3622288287954483E-5</v>
      </c>
    </row>
    <row r="134" spans="1:12" x14ac:dyDescent="0.25">
      <c r="A134" s="1" t="s">
        <v>50</v>
      </c>
      <c r="B134" s="138">
        <v>0.83679347231153978</v>
      </c>
      <c r="C134" s="138">
        <v>0.83678971923217704</v>
      </c>
      <c r="D134" s="140">
        <f t="shared" si="3"/>
        <v>-3.7530793627338355E-6</v>
      </c>
      <c r="E134" s="27"/>
      <c r="F134" s="139">
        <v>0.86807065744816536</v>
      </c>
      <c r="G134" s="139">
        <v>0.86811013785853008</v>
      </c>
      <c r="H134" s="140">
        <f t="shared" si="4"/>
        <v>3.9480410364722829E-5</v>
      </c>
      <c r="I134" s="27"/>
      <c r="J134" s="106">
        <v>0.74033134784788501</v>
      </c>
      <c r="K134" s="106">
        <v>0.74030512647424418</v>
      </c>
      <c r="L134" s="140">
        <f t="shared" si="5"/>
        <v>-2.6221373640833434E-5</v>
      </c>
    </row>
    <row r="135" spans="1:12" x14ac:dyDescent="0.25">
      <c r="A135" s="1" t="s">
        <v>132</v>
      </c>
      <c r="B135" s="138">
        <v>0.81845048211747706</v>
      </c>
      <c r="C135" s="138">
        <v>0.81844630722472889</v>
      </c>
      <c r="D135" s="140">
        <f t="shared" si="3"/>
        <v>-4.1748927481766174E-6</v>
      </c>
      <c r="E135" s="27"/>
      <c r="F135" s="139">
        <v>0.84959493501011718</v>
      </c>
      <c r="G135" s="139">
        <v>0.84957138072122629</v>
      </c>
      <c r="H135" s="140">
        <f t="shared" si="4"/>
        <v>-2.3554288890892394E-5</v>
      </c>
      <c r="I135" s="27"/>
      <c r="J135" s="106">
        <v>0.72259074132242707</v>
      </c>
      <c r="K135" s="106">
        <v>0.72260791863008356</v>
      </c>
      <c r="L135" s="140">
        <f t="shared" si="5"/>
        <v>1.7177307656490726E-5</v>
      </c>
    </row>
    <row r="136" spans="1:12" x14ac:dyDescent="0.25">
      <c r="A136" s="1" t="s">
        <v>34</v>
      </c>
      <c r="B136" s="138">
        <v>0.75060734345653746</v>
      </c>
      <c r="C136" s="138">
        <v>0.75060160845043356</v>
      </c>
      <c r="D136" s="140">
        <f t="shared" ref="D136:D148" si="6">C136-B136</f>
        <v>-5.735006103901874E-6</v>
      </c>
      <c r="E136" s="27"/>
      <c r="F136" s="139">
        <v>0.78970587451555052</v>
      </c>
      <c r="G136" s="139">
        <v>0.78972003643566402</v>
      </c>
      <c r="H136" s="140">
        <f t="shared" ref="H136:H148" si="7">G136-F136</f>
        <v>1.4161920113497928E-5</v>
      </c>
      <c r="I136" s="27"/>
      <c r="J136" s="106">
        <v>0.57347105252118258</v>
      </c>
      <c r="K136" s="106">
        <v>0.57347402145447468</v>
      </c>
      <c r="L136" s="140">
        <f t="shared" ref="L136:L148" si="8">K136-J136</f>
        <v>2.9689332921023492E-6</v>
      </c>
    </row>
    <row r="137" spans="1:12" x14ac:dyDescent="0.25">
      <c r="A137" s="1" t="s">
        <v>133</v>
      </c>
      <c r="B137" s="138">
        <v>0.79208256824502832</v>
      </c>
      <c r="C137" s="138">
        <v>0.7920777869986324</v>
      </c>
      <c r="D137" s="140">
        <f t="shared" si="6"/>
        <v>-4.7812463959129303E-6</v>
      </c>
      <c r="E137" s="27"/>
      <c r="F137" s="139">
        <v>0.83177727521035782</v>
      </c>
      <c r="G137" s="139">
        <v>0.83182189180165855</v>
      </c>
      <c r="H137" s="140">
        <f t="shared" si="7"/>
        <v>4.4616591300727926E-5</v>
      </c>
      <c r="I137" s="27"/>
      <c r="J137" s="106">
        <v>0.67838919994633651</v>
      </c>
      <c r="K137" s="106">
        <v>0.67847187592087665</v>
      </c>
      <c r="L137" s="140">
        <f t="shared" si="8"/>
        <v>8.2675974540147301E-5</v>
      </c>
    </row>
    <row r="138" spans="1:12" x14ac:dyDescent="0.25">
      <c r="A138" s="1" t="s">
        <v>102</v>
      </c>
      <c r="B138" s="138">
        <v>0.76797731174393347</v>
      </c>
      <c r="C138" s="138">
        <v>0.76797197617571</v>
      </c>
      <c r="D138" s="140">
        <f t="shared" si="6"/>
        <v>-5.3355682234634827E-6</v>
      </c>
      <c r="E138" s="27"/>
      <c r="F138" s="139">
        <v>0.81192751007217911</v>
      </c>
      <c r="G138" s="139">
        <v>0.81197494299090844</v>
      </c>
      <c r="H138" s="140">
        <f t="shared" si="7"/>
        <v>4.7432918729328755E-5</v>
      </c>
      <c r="I138" s="27"/>
      <c r="J138" s="106">
        <v>0.62764112937158645</v>
      </c>
      <c r="K138" s="106">
        <v>0.62773711437656976</v>
      </c>
      <c r="L138" s="140">
        <f t="shared" si="8"/>
        <v>9.5985004983312194E-5</v>
      </c>
    </row>
    <row r="139" spans="1:12" x14ac:dyDescent="0.25">
      <c r="A139" s="1" t="s">
        <v>134</v>
      </c>
      <c r="B139" s="138">
        <v>0.91026962654632371</v>
      </c>
      <c r="C139" s="138">
        <v>0.91026756311652346</v>
      </c>
      <c r="D139" s="140">
        <f t="shared" si="6"/>
        <v>-2.0634298002475404E-6</v>
      </c>
      <c r="E139" s="27"/>
      <c r="F139" s="139">
        <v>0.93646783153230795</v>
      </c>
      <c r="G139" s="139">
        <v>0.93645788203326641</v>
      </c>
      <c r="H139" s="140">
        <f t="shared" si="7"/>
        <v>-9.9494990415394113E-6</v>
      </c>
      <c r="I139" s="27"/>
      <c r="J139" s="106">
        <v>0.86334735615822955</v>
      </c>
      <c r="K139" s="106">
        <v>0.86338751806125136</v>
      </c>
      <c r="L139" s="140">
        <f t="shared" si="8"/>
        <v>4.0161903021806999E-5</v>
      </c>
    </row>
    <row r="140" spans="1:12" x14ac:dyDescent="0.25">
      <c r="A140" s="1" t="s">
        <v>135</v>
      </c>
      <c r="B140" s="138">
        <v>0.81221725148673507</v>
      </c>
      <c r="C140" s="138">
        <v>0.81221293325530086</v>
      </c>
      <c r="D140" s="140">
        <f t="shared" si="6"/>
        <v>-4.3182314342082861E-6</v>
      </c>
      <c r="E140" s="27"/>
      <c r="F140" s="139">
        <v>0.84686891434615075</v>
      </c>
      <c r="G140" s="139">
        <v>0.84684493314691445</v>
      </c>
      <c r="H140" s="140">
        <f t="shared" si="7"/>
        <v>-2.3981199236300377E-5</v>
      </c>
      <c r="I140" s="27"/>
      <c r="J140" s="106">
        <v>0.73664505253783208</v>
      </c>
      <c r="K140" s="106">
        <v>0.73666135959613621</v>
      </c>
      <c r="L140" s="140">
        <f t="shared" si="8"/>
        <v>1.6307058304132482E-5</v>
      </c>
    </row>
    <row r="141" spans="1:12" x14ac:dyDescent="0.25">
      <c r="A141" s="1" t="s">
        <v>136</v>
      </c>
      <c r="B141" s="138">
        <v>0.79663022899745961</v>
      </c>
      <c r="C141" s="138">
        <v>0.79662555232857035</v>
      </c>
      <c r="D141" s="140">
        <f t="shared" si="6"/>
        <v>-4.6766688892585506E-6</v>
      </c>
      <c r="E141" s="27"/>
      <c r="F141" s="139">
        <v>0.84378477072646429</v>
      </c>
      <c r="G141" s="139">
        <v>0.84378340183115941</v>
      </c>
      <c r="H141" s="140">
        <f t="shared" si="7"/>
        <v>-1.3688953048873742E-6</v>
      </c>
      <c r="I141" s="27"/>
      <c r="J141" s="106">
        <v>0.66876616831777624</v>
      </c>
      <c r="K141" s="106">
        <v>0.66866100942762063</v>
      </c>
      <c r="L141" s="140">
        <f t="shared" si="8"/>
        <v>-1.0515889015560997E-4</v>
      </c>
    </row>
    <row r="142" spans="1:12" x14ac:dyDescent="0.25">
      <c r="A142" s="1" t="s">
        <v>137</v>
      </c>
      <c r="B142" s="138">
        <v>0.6396327526757295</v>
      </c>
      <c r="C142" s="138">
        <v>0.63962446571013987</v>
      </c>
      <c r="D142" s="140">
        <f t="shared" si="6"/>
        <v>-8.2869655896322669E-6</v>
      </c>
      <c r="E142" s="27"/>
      <c r="F142" s="139">
        <v>0.68785343637243668</v>
      </c>
      <c r="G142" s="139">
        <v>0.68788800484976864</v>
      </c>
      <c r="H142" s="140">
        <f t="shared" si="7"/>
        <v>3.4568477331964331E-5</v>
      </c>
      <c r="I142" s="27"/>
      <c r="J142" s="106">
        <v>0.43115719864030788</v>
      </c>
      <c r="K142" s="106">
        <v>0.43127624239108442</v>
      </c>
      <c r="L142" s="140">
        <f t="shared" si="8"/>
        <v>1.1904375077653739E-4</v>
      </c>
    </row>
    <row r="143" spans="1:12" x14ac:dyDescent="0.25">
      <c r="A143" s="1" t="s">
        <v>139</v>
      </c>
      <c r="B143" s="138">
        <v>0.84566202250776001</v>
      </c>
      <c r="C143" s="138">
        <v>0.84565847336860223</v>
      </c>
      <c r="D143" s="140">
        <f t="shared" si="6"/>
        <v>-3.5491391577879838E-6</v>
      </c>
      <c r="E143" s="27"/>
      <c r="F143" s="139">
        <v>0.8683900920845129</v>
      </c>
      <c r="G143" s="139">
        <v>0.86843201353711053</v>
      </c>
      <c r="H143" s="140">
        <f t="shared" si="7"/>
        <v>4.1921452597626363E-5</v>
      </c>
      <c r="I143" s="27"/>
      <c r="J143" s="106">
        <v>0.77566296878013685</v>
      </c>
      <c r="K143" s="106">
        <v>0.77558887272003041</v>
      </c>
      <c r="L143" s="140">
        <f t="shared" si="8"/>
        <v>-7.4096060106443318E-5</v>
      </c>
    </row>
    <row r="144" spans="1:12" x14ac:dyDescent="0.25">
      <c r="A144" s="1" t="s">
        <v>140</v>
      </c>
      <c r="B144" s="138">
        <v>0.78685555352169589</v>
      </c>
      <c r="C144" s="138">
        <v>0.78685065207544436</v>
      </c>
      <c r="D144" s="140">
        <f t="shared" si="6"/>
        <v>-4.9014462515373225E-6</v>
      </c>
      <c r="E144" s="27"/>
      <c r="F144" s="139">
        <v>0.82783311369414125</v>
      </c>
      <c r="G144" s="139">
        <v>0.82784831441857043</v>
      </c>
      <c r="H144" s="140">
        <f t="shared" si="7"/>
        <v>1.5200724429176304E-5</v>
      </c>
      <c r="I144" s="27"/>
      <c r="J144" s="106">
        <v>0.6638861076606084</v>
      </c>
      <c r="K144" s="106">
        <v>0.663790220999805</v>
      </c>
      <c r="L144" s="140">
        <f t="shared" si="8"/>
        <v>-9.5886660803401469E-5</v>
      </c>
    </row>
    <row r="145" spans="1:12" x14ac:dyDescent="0.25">
      <c r="A145" s="1" t="s">
        <v>23</v>
      </c>
      <c r="B145" s="138">
        <v>0.85282888219801178</v>
      </c>
      <c r="C145" s="138">
        <v>0.85282549786717132</v>
      </c>
      <c r="D145" s="140">
        <f t="shared" si="6"/>
        <v>-3.3843308404613026E-6</v>
      </c>
      <c r="E145" s="27"/>
      <c r="F145" s="139">
        <v>0.88670924033728205</v>
      </c>
      <c r="G145" s="139">
        <v>0.88633570444630216</v>
      </c>
      <c r="H145" s="140">
        <f t="shared" si="7"/>
        <v>-3.7353589097988138E-4</v>
      </c>
      <c r="I145" s="27"/>
      <c r="J145" s="106">
        <v>0.77479048670715112</v>
      </c>
      <c r="K145" s="106">
        <v>0.77482703497141592</v>
      </c>
      <c r="L145" s="140">
        <f t="shared" si="8"/>
        <v>3.6548264264801844E-5</v>
      </c>
    </row>
    <row r="146" spans="1:12" x14ac:dyDescent="0.25">
      <c r="A146" s="1" t="s">
        <v>141</v>
      </c>
      <c r="B146" s="138">
        <v>0.82038935440237948</v>
      </c>
      <c r="C146" s="138">
        <v>0.82038522409572523</v>
      </c>
      <c r="D146" s="140">
        <f t="shared" si="6"/>
        <v>-4.1303066542486278E-6</v>
      </c>
      <c r="E146" s="27"/>
      <c r="F146" s="139">
        <v>0.85871966398035571</v>
      </c>
      <c r="G146" s="139">
        <v>0.85869753867593568</v>
      </c>
      <c r="H146" s="140">
        <f t="shared" si="7"/>
        <v>-2.2125304420028691E-5</v>
      </c>
      <c r="I146" s="27"/>
      <c r="J146" s="106">
        <v>0.72459885224772758</v>
      </c>
      <c r="K146" s="106">
        <v>0.72458287365475149</v>
      </c>
      <c r="L146" s="140">
        <f t="shared" si="8"/>
        <v>-1.5978592976084727E-5</v>
      </c>
    </row>
    <row r="147" spans="1:12" x14ac:dyDescent="0.25">
      <c r="A147" s="1" t="s">
        <v>142</v>
      </c>
      <c r="B147" s="138">
        <v>0.57546930887932435</v>
      </c>
      <c r="C147" s="138">
        <v>0.57545954641823727</v>
      </c>
      <c r="D147" s="140">
        <f t="shared" si="6"/>
        <v>-9.7624610870816753E-6</v>
      </c>
      <c r="E147" s="27"/>
      <c r="F147" s="139">
        <v>0.5185178882327719</v>
      </c>
      <c r="G147" s="139">
        <v>0.51855123471247655</v>
      </c>
      <c r="H147" s="140">
        <f t="shared" si="7"/>
        <v>3.3346479704654541E-5</v>
      </c>
      <c r="I147" s="27"/>
      <c r="J147" s="106">
        <v>0.30361428751744257</v>
      </c>
      <c r="K147" s="106">
        <v>0.30364954384768739</v>
      </c>
      <c r="L147" s="140">
        <f t="shared" si="8"/>
        <v>3.5256330244815004E-5</v>
      </c>
    </row>
    <row r="148" spans="1:12" x14ac:dyDescent="0.25">
      <c r="A148" s="1" t="s">
        <v>144</v>
      </c>
      <c r="B148" s="138">
        <v>0.70254352376854179</v>
      </c>
      <c r="C148" s="138">
        <v>0.70253668349212584</v>
      </c>
      <c r="D148" s="140">
        <f t="shared" si="6"/>
        <v>-6.8402764159536389E-6</v>
      </c>
      <c r="E148" s="27"/>
      <c r="F148" s="139">
        <v>0.71666497901884996</v>
      </c>
      <c r="G148" s="139">
        <v>0.71666684045660045</v>
      </c>
      <c r="H148" s="140">
        <f t="shared" si="7"/>
        <v>1.8614377504944102E-6</v>
      </c>
      <c r="I148" s="27"/>
      <c r="J148" s="106">
        <v>0.52099159789578153</v>
      </c>
      <c r="K148" s="106">
        <v>0.52095730210080471</v>
      </c>
      <c r="L148" s="140">
        <f t="shared" si="8"/>
        <v>-3.4295794976824112E-5</v>
      </c>
    </row>
  </sheetData>
  <mergeCells count="6">
    <mergeCell ref="B3:D4"/>
    <mergeCell ref="F3:H4"/>
    <mergeCell ref="J3:L4"/>
    <mergeCell ref="B5:D5"/>
    <mergeCell ref="F5:H5"/>
    <mergeCell ref="J5:L5"/>
  </mergeCells>
  <conditionalFormatting sqref="D7:D147">
    <cfRule type="top10" dxfId="5" priority="5" bottom="1" rank="1"/>
    <cfRule type="top10" dxfId="4" priority="6" rank="1"/>
  </conditionalFormatting>
  <conditionalFormatting sqref="H7:H147">
    <cfRule type="top10" dxfId="3" priority="3" bottom="1" rank="1"/>
    <cfRule type="top10" dxfId="2" priority="4" rank="1"/>
  </conditionalFormatting>
  <conditionalFormatting sqref="L7:L147">
    <cfRule type="top10" dxfId="1" priority="1" bottom="1" rank="1"/>
    <cfRule type="top10" dxfId="0" priority="2" rank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297"/>
  <sheetViews>
    <sheetView workbookViewId="0">
      <pane xSplit="1" topLeftCell="B1" activePane="topRight" state="frozen"/>
      <selection activeCell="A106" sqref="A106"/>
      <selection pane="topRight"/>
    </sheetView>
  </sheetViews>
  <sheetFormatPr defaultRowHeight="14.25" x14ac:dyDescent="0.2"/>
  <cols>
    <col min="1" max="1" width="33.85546875" style="1" customWidth="1"/>
    <col min="2" max="3" width="14.42578125" style="1" customWidth="1"/>
    <col min="4" max="4" width="13.42578125" style="1" customWidth="1"/>
    <col min="5" max="5" width="4.140625" style="1" customWidth="1"/>
    <col min="6" max="6" width="13.140625" style="1" customWidth="1"/>
    <col min="7" max="7" width="15" style="1" customWidth="1"/>
    <col min="8" max="8" width="14.42578125" style="1" customWidth="1"/>
    <col min="9" max="9" width="3.85546875" style="1" customWidth="1"/>
    <col min="10" max="10" width="16.42578125" style="1" customWidth="1"/>
    <col min="11" max="11" width="18.5703125" style="1" customWidth="1"/>
    <col min="12" max="12" width="13" style="1" customWidth="1"/>
    <col min="13" max="13" width="3.5703125" style="1" customWidth="1"/>
    <col min="14" max="14" width="17.28515625" style="1" customWidth="1"/>
    <col min="15" max="15" width="16.42578125" style="1" customWidth="1"/>
    <col min="16" max="16" width="12" style="1" customWidth="1"/>
    <col min="17" max="17" width="4" style="1" customWidth="1"/>
    <col min="18" max="18" width="18.28515625" style="1" customWidth="1"/>
    <col min="19" max="19" width="12.7109375" style="1" bestFit="1" customWidth="1"/>
    <col min="20" max="20" width="13.42578125" style="1" customWidth="1"/>
    <col min="21" max="21" width="12.85546875" style="1" customWidth="1"/>
    <col min="22" max="22" width="13.7109375" style="1" customWidth="1"/>
    <col min="23" max="23" width="13" style="1" customWidth="1"/>
    <col min="24" max="24" width="12" style="1" customWidth="1"/>
    <col min="25" max="25" width="16.28515625" style="1" customWidth="1"/>
    <col min="26" max="16384" width="9.140625" style="1"/>
  </cols>
  <sheetData>
    <row r="1" spans="1:27" ht="23.25" customHeight="1" x14ac:dyDescent="0.35">
      <c r="A1" s="17" t="s">
        <v>225</v>
      </c>
      <c r="J1" s="85" t="s">
        <v>224</v>
      </c>
      <c r="K1" s="85"/>
      <c r="L1" s="85"/>
      <c r="M1" s="85"/>
      <c r="N1" s="85"/>
    </row>
    <row r="2" spans="1:27" x14ac:dyDescent="0.2">
      <c r="J2" s="85"/>
      <c r="K2" s="85"/>
      <c r="L2" s="85"/>
      <c r="M2" s="85"/>
      <c r="N2" s="85"/>
    </row>
    <row r="3" spans="1:27" x14ac:dyDescent="0.2">
      <c r="J3" s="85"/>
      <c r="K3" s="85"/>
      <c r="L3" s="85"/>
      <c r="M3" s="85"/>
      <c r="N3" s="85"/>
    </row>
    <row r="4" spans="1:27" ht="20.25" x14ac:dyDescent="0.3">
      <c r="A4" s="15" t="s">
        <v>152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27" x14ac:dyDescent="0.2">
      <c r="S5" s="26">
        <v>47150</v>
      </c>
      <c r="T5" s="27">
        <v>0.18109999999999998</v>
      </c>
      <c r="X5" s="25">
        <v>7038.7778571428571</v>
      </c>
    </row>
    <row r="6" spans="1:27" ht="30" x14ac:dyDescent="0.25">
      <c r="A6" s="18" t="s">
        <v>1</v>
      </c>
      <c r="B6" s="18" t="s">
        <v>155</v>
      </c>
      <c r="C6" s="18" t="s">
        <v>154</v>
      </c>
      <c r="D6" s="57" t="s">
        <v>3</v>
      </c>
      <c r="E6" s="18"/>
      <c r="F6" s="18" t="s">
        <v>153</v>
      </c>
      <c r="G6" s="18" t="s">
        <v>156</v>
      </c>
      <c r="H6" s="57" t="s">
        <v>3</v>
      </c>
      <c r="I6" s="18"/>
      <c r="J6" s="18" t="s">
        <v>158</v>
      </c>
      <c r="K6" s="18" t="s">
        <v>159</v>
      </c>
      <c r="L6" s="18" t="s">
        <v>3</v>
      </c>
      <c r="N6" s="24" t="s">
        <v>157</v>
      </c>
      <c r="O6" s="24" t="s">
        <v>160</v>
      </c>
      <c r="P6" s="60" t="s">
        <v>3</v>
      </c>
      <c r="R6" s="61" t="s">
        <v>161</v>
      </c>
      <c r="S6" s="3" t="s">
        <v>167</v>
      </c>
      <c r="T6" s="3" t="s">
        <v>162</v>
      </c>
      <c r="U6" s="3" t="s">
        <v>163</v>
      </c>
      <c r="V6" s="3" t="s">
        <v>164</v>
      </c>
      <c r="W6" s="3" t="s">
        <v>165</v>
      </c>
      <c r="X6" s="3" t="s">
        <v>166</v>
      </c>
      <c r="Y6" s="37" t="s">
        <v>168</v>
      </c>
      <c r="Z6" s="3"/>
      <c r="AA6" s="3"/>
    </row>
    <row r="7" spans="1:27" x14ac:dyDescent="0.2">
      <c r="A7" s="93" t="s">
        <v>36</v>
      </c>
      <c r="B7" s="108">
        <v>1</v>
      </c>
      <c r="C7" s="108">
        <v>1</v>
      </c>
      <c r="D7" s="58">
        <f>C7-B7</f>
        <v>0</v>
      </c>
      <c r="E7" s="4"/>
      <c r="F7" s="108">
        <v>0</v>
      </c>
      <c r="G7" s="108">
        <v>0</v>
      </c>
      <c r="H7" s="58">
        <f>G7-F7</f>
        <v>0</v>
      </c>
      <c r="I7" s="4"/>
      <c r="J7" s="108">
        <v>0</v>
      </c>
      <c r="K7" s="108">
        <v>0</v>
      </c>
      <c r="L7" s="4">
        <f>K7-J7</f>
        <v>0</v>
      </c>
      <c r="M7" s="4"/>
      <c r="N7" s="108">
        <v>0</v>
      </c>
      <c r="O7" s="108">
        <v>0</v>
      </c>
      <c r="P7" s="58">
        <f>O7-N7</f>
        <v>0</v>
      </c>
      <c r="Q7" s="4"/>
      <c r="R7" s="62">
        <f>D7+H7+L7+P7</f>
        <v>0</v>
      </c>
      <c r="S7" s="10">
        <f>R7*$S$5</f>
        <v>0</v>
      </c>
      <c r="T7" s="10">
        <f>S7*$T$5</f>
        <v>0</v>
      </c>
      <c r="U7" s="98">
        <v>1</v>
      </c>
      <c r="V7" s="10">
        <f>S7*(U7-1)</f>
        <v>0</v>
      </c>
      <c r="W7" s="10">
        <f>T7*(U7-1)</f>
        <v>0</v>
      </c>
      <c r="X7" s="10">
        <f>R7*$X$5</f>
        <v>0</v>
      </c>
      <c r="Y7" s="32">
        <f>S7+T7+V7+W7+X7</f>
        <v>0</v>
      </c>
    </row>
    <row r="8" spans="1:27" x14ac:dyDescent="0.2">
      <c r="A8" s="94" t="s">
        <v>12</v>
      </c>
      <c r="B8" s="108">
        <v>3</v>
      </c>
      <c r="C8" s="108">
        <v>3</v>
      </c>
      <c r="D8" s="58">
        <f t="shared" ref="D8:D71" si="0">C8-B8</f>
        <v>0</v>
      </c>
      <c r="E8" s="4"/>
      <c r="F8" s="108">
        <v>1</v>
      </c>
      <c r="G8" s="108">
        <v>1</v>
      </c>
      <c r="H8" s="58">
        <f t="shared" ref="H8:H71" si="1">G8-F8</f>
        <v>0</v>
      </c>
      <c r="I8" s="4"/>
      <c r="J8" s="108">
        <v>0</v>
      </c>
      <c r="K8" s="108">
        <v>0</v>
      </c>
      <c r="L8" s="4">
        <f t="shared" ref="L8:L71" si="2">K8-J8</f>
        <v>0</v>
      </c>
      <c r="M8" s="4"/>
      <c r="N8" s="108">
        <v>0.5</v>
      </c>
      <c r="O8" s="108">
        <v>0.5</v>
      </c>
      <c r="P8" s="58">
        <f t="shared" ref="P8:P71" si="3">O8-N8</f>
        <v>0</v>
      </c>
      <c r="Q8" s="4"/>
      <c r="R8" s="62">
        <f t="shared" ref="R8:R71" si="4">D8+H8+L8+P8</f>
        <v>0</v>
      </c>
      <c r="S8" s="10">
        <f t="shared" ref="S8:S71" si="5">R8*$S$5</f>
        <v>0</v>
      </c>
      <c r="T8" s="10">
        <f t="shared" ref="T8:T71" si="6">S8*$T$5</f>
        <v>0</v>
      </c>
      <c r="U8" s="98">
        <v>1</v>
      </c>
      <c r="V8" s="10">
        <f t="shared" ref="V8:V71" si="7">S8*(U8-1)</f>
        <v>0</v>
      </c>
      <c r="W8" s="10">
        <f t="shared" ref="W8:W71" si="8">T8*(U8-1)</f>
        <v>0</v>
      </c>
      <c r="X8" s="10">
        <f t="shared" ref="X8:X71" si="9">R8*$X$5</f>
        <v>0</v>
      </c>
      <c r="Y8" s="32">
        <f t="shared" ref="Y8:Y71" si="10">S8+T8+V8+W8+X8</f>
        <v>0</v>
      </c>
    </row>
    <row r="9" spans="1:27" x14ac:dyDescent="0.2">
      <c r="A9" s="95" t="s">
        <v>5</v>
      </c>
      <c r="B9" s="108">
        <v>10.5</v>
      </c>
      <c r="C9" s="108">
        <v>10.5</v>
      </c>
      <c r="D9" s="58">
        <f t="shared" si="0"/>
        <v>0</v>
      </c>
      <c r="E9" s="4"/>
      <c r="F9" s="108">
        <v>4</v>
      </c>
      <c r="G9" s="108">
        <v>4</v>
      </c>
      <c r="H9" s="58">
        <f t="shared" si="1"/>
        <v>0</v>
      </c>
      <c r="I9" s="4"/>
      <c r="J9" s="108">
        <v>0.5</v>
      </c>
      <c r="K9" s="108">
        <v>0.5</v>
      </c>
      <c r="L9" s="4">
        <f t="shared" si="2"/>
        <v>0</v>
      </c>
      <c r="M9" s="4"/>
      <c r="N9" s="108">
        <v>3</v>
      </c>
      <c r="O9" s="108">
        <v>3</v>
      </c>
      <c r="P9" s="58">
        <f t="shared" si="3"/>
        <v>0</v>
      </c>
      <c r="Q9" s="4"/>
      <c r="R9" s="62">
        <f t="shared" si="4"/>
        <v>0</v>
      </c>
      <c r="S9" s="10">
        <f t="shared" si="5"/>
        <v>0</v>
      </c>
      <c r="T9" s="10">
        <f t="shared" si="6"/>
        <v>0</v>
      </c>
      <c r="U9" s="98">
        <v>1.0099199999999999</v>
      </c>
      <c r="V9" s="10">
        <f t="shared" si="7"/>
        <v>0</v>
      </c>
      <c r="W9" s="10">
        <f t="shared" si="8"/>
        <v>0</v>
      </c>
      <c r="X9" s="10">
        <f t="shared" si="9"/>
        <v>0</v>
      </c>
      <c r="Y9" s="32">
        <f t="shared" si="10"/>
        <v>0</v>
      </c>
    </row>
    <row r="10" spans="1:27" x14ac:dyDescent="0.2">
      <c r="A10" s="95" t="s">
        <v>119</v>
      </c>
      <c r="B10" s="108">
        <v>3</v>
      </c>
      <c r="C10" s="108">
        <v>3</v>
      </c>
      <c r="D10" s="58">
        <f t="shared" si="0"/>
        <v>0</v>
      </c>
      <c r="E10" s="4"/>
      <c r="F10" s="108">
        <v>2.6768736666666668</v>
      </c>
      <c r="G10" s="108">
        <v>2.6768736666666668</v>
      </c>
      <c r="H10" s="58">
        <f t="shared" si="1"/>
        <v>0</v>
      </c>
      <c r="I10" s="4"/>
      <c r="J10" s="108">
        <v>2</v>
      </c>
      <c r="K10" s="108">
        <v>2</v>
      </c>
      <c r="L10" s="4">
        <f t="shared" si="2"/>
        <v>0</v>
      </c>
      <c r="M10" s="4"/>
      <c r="N10" s="108">
        <v>5.030621</v>
      </c>
      <c r="O10" s="108">
        <v>5.030621</v>
      </c>
      <c r="P10" s="58">
        <f t="shared" si="3"/>
        <v>0</v>
      </c>
      <c r="Q10" s="4"/>
      <c r="R10" s="62">
        <f t="shared" si="4"/>
        <v>0</v>
      </c>
      <c r="S10" s="10">
        <f t="shared" si="5"/>
        <v>0</v>
      </c>
      <c r="T10" s="10">
        <f t="shared" si="6"/>
        <v>0</v>
      </c>
      <c r="U10" s="98">
        <v>1.03227</v>
      </c>
      <c r="V10" s="10">
        <f t="shared" si="7"/>
        <v>0</v>
      </c>
      <c r="W10" s="10">
        <f t="shared" si="8"/>
        <v>0</v>
      </c>
      <c r="X10" s="10">
        <f t="shared" si="9"/>
        <v>0</v>
      </c>
      <c r="Y10" s="32">
        <f t="shared" si="10"/>
        <v>0</v>
      </c>
    </row>
    <row r="11" spans="1:27" x14ac:dyDescent="0.2">
      <c r="A11" s="95" t="s">
        <v>86</v>
      </c>
      <c r="B11" s="108">
        <v>4.5</v>
      </c>
      <c r="C11" s="108">
        <v>4.5</v>
      </c>
      <c r="D11" s="58">
        <f t="shared" si="0"/>
        <v>0</v>
      </c>
      <c r="E11" s="4"/>
      <c r="F11" s="108">
        <v>0</v>
      </c>
      <c r="G11" s="108">
        <v>0</v>
      </c>
      <c r="H11" s="58">
        <f t="shared" si="1"/>
        <v>0</v>
      </c>
      <c r="I11" s="4"/>
      <c r="J11" s="108">
        <v>0</v>
      </c>
      <c r="K11" s="108">
        <v>0</v>
      </c>
      <c r="L11" s="4">
        <f t="shared" si="2"/>
        <v>0</v>
      </c>
      <c r="M11" s="4"/>
      <c r="N11" s="108">
        <v>0</v>
      </c>
      <c r="O11" s="108">
        <v>0</v>
      </c>
      <c r="P11" s="58">
        <f t="shared" si="3"/>
        <v>0</v>
      </c>
      <c r="Q11" s="4"/>
      <c r="R11" s="62">
        <f t="shared" si="4"/>
        <v>0</v>
      </c>
      <c r="S11" s="10">
        <f t="shared" si="5"/>
        <v>0</v>
      </c>
      <c r="T11" s="10">
        <f t="shared" si="6"/>
        <v>0</v>
      </c>
      <c r="U11" s="98">
        <v>1</v>
      </c>
      <c r="V11" s="10">
        <f t="shared" si="7"/>
        <v>0</v>
      </c>
      <c r="W11" s="10">
        <f t="shared" si="8"/>
        <v>0</v>
      </c>
      <c r="X11" s="10">
        <f t="shared" si="9"/>
        <v>0</v>
      </c>
      <c r="Y11" s="32">
        <f t="shared" si="10"/>
        <v>0</v>
      </c>
    </row>
    <row r="12" spans="1:27" x14ac:dyDescent="0.2">
      <c r="A12" s="95" t="s">
        <v>120</v>
      </c>
      <c r="B12" s="108">
        <v>9</v>
      </c>
      <c r="C12" s="108">
        <v>9</v>
      </c>
      <c r="D12" s="58">
        <f t="shared" si="0"/>
        <v>0</v>
      </c>
      <c r="E12" s="4"/>
      <c r="F12" s="108">
        <v>3.5967058666666674</v>
      </c>
      <c r="G12" s="108">
        <v>3.5967058666666674</v>
      </c>
      <c r="H12" s="58">
        <f t="shared" si="1"/>
        <v>0</v>
      </c>
      <c r="I12" s="4"/>
      <c r="J12" s="108">
        <v>3.5</v>
      </c>
      <c r="K12" s="108">
        <v>3.5</v>
      </c>
      <c r="L12" s="4">
        <f t="shared" si="2"/>
        <v>0</v>
      </c>
      <c r="M12" s="4"/>
      <c r="N12" s="108">
        <v>7.7901176000000012</v>
      </c>
      <c r="O12" s="108">
        <v>7.7901176000000012</v>
      </c>
      <c r="P12" s="58">
        <f t="shared" si="3"/>
        <v>0</v>
      </c>
      <c r="Q12" s="4"/>
      <c r="R12" s="62">
        <f t="shared" si="4"/>
        <v>0</v>
      </c>
      <c r="S12" s="10">
        <f t="shared" si="5"/>
        <v>0</v>
      </c>
      <c r="T12" s="10">
        <f t="shared" si="6"/>
        <v>0</v>
      </c>
      <c r="U12" s="98">
        <v>1.03227</v>
      </c>
      <c r="V12" s="10">
        <f t="shared" si="7"/>
        <v>0</v>
      </c>
      <c r="W12" s="10">
        <f t="shared" si="8"/>
        <v>0</v>
      </c>
      <c r="X12" s="10">
        <f t="shared" si="9"/>
        <v>0</v>
      </c>
      <c r="Y12" s="32">
        <f t="shared" si="10"/>
        <v>0</v>
      </c>
    </row>
    <row r="13" spans="1:27" x14ac:dyDescent="0.2">
      <c r="A13" s="95" t="s">
        <v>8</v>
      </c>
      <c r="B13" s="108">
        <v>11</v>
      </c>
      <c r="C13" s="108">
        <v>11</v>
      </c>
      <c r="D13" s="58">
        <f t="shared" si="0"/>
        <v>0</v>
      </c>
      <c r="E13" s="4"/>
      <c r="F13" s="108">
        <v>4</v>
      </c>
      <c r="G13" s="108">
        <v>4</v>
      </c>
      <c r="H13" s="58">
        <f t="shared" si="1"/>
        <v>0</v>
      </c>
      <c r="I13" s="4"/>
      <c r="J13" s="108">
        <v>2</v>
      </c>
      <c r="K13" s="108">
        <v>2</v>
      </c>
      <c r="L13" s="4">
        <f t="shared" si="2"/>
        <v>0</v>
      </c>
      <c r="M13" s="4"/>
      <c r="N13" s="108">
        <v>3.9036726799999997</v>
      </c>
      <c r="O13" s="108">
        <v>3.9036726799999997</v>
      </c>
      <c r="P13" s="58">
        <f t="shared" si="3"/>
        <v>0</v>
      </c>
      <c r="Q13" s="4"/>
      <c r="R13" s="62">
        <f t="shared" si="4"/>
        <v>0</v>
      </c>
      <c r="S13" s="10">
        <f t="shared" si="5"/>
        <v>0</v>
      </c>
      <c r="T13" s="10">
        <f t="shared" si="6"/>
        <v>0</v>
      </c>
      <c r="U13" s="98">
        <v>1</v>
      </c>
      <c r="V13" s="10">
        <f t="shared" si="7"/>
        <v>0</v>
      </c>
      <c r="W13" s="10">
        <f t="shared" si="8"/>
        <v>0</v>
      </c>
      <c r="X13" s="10">
        <f t="shared" si="9"/>
        <v>0</v>
      </c>
      <c r="Y13" s="32">
        <f t="shared" si="10"/>
        <v>0</v>
      </c>
    </row>
    <row r="14" spans="1:27" x14ac:dyDescent="0.2">
      <c r="A14" s="95" t="s">
        <v>37</v>
      </c>
      <c r="B14" s="108">
        <v>1</v>
      </c>
      <c r="C14" s="108">
        <v>1</v>
      </c>
      <c r="D14" s="58">
        <f t="shared" si="0"/>
        <v>0</v>
      </c>
      <c r="E14" s="4"/>
      <c r="F14" s="108">
        <v>0</v>
      </c>
      <c r="G14" s="108">
        <v>0</v>
      </c>
      <c r="H14" s="58">
        <f t="shared" si="1"/>
        <v>0</v>
      </c>
      <c r="I14" s="4"/>
      <c r="J14" s="108">
        <v>0</v>
      </c>
      <c r="K14" s="108">
        <v>0</v>
      </c>
      <c r="L14" s="4">
        <f t="shared" si="2"/>
        <v>0</v>
      </c>
      <c r="M14" s="4"/>
      <c r="N14" s="108">
        <v>0</v>
      </c>
      <c r="O14" s="108">
        <v>0</v>
      </c>
      <c r="P14" s="58">
        <f t="shared" si="3"/>
        <v>0</v>
      </c>
      <c r="Q14" s="4"/>
      <c r="R14" s="62">
        <f t="shared" si="4"/>
        <v>0</v>
      </c>
      <c r="S14" s="10">
        <f t="shared" si="5"/>
        <v>0</v>
      </c>
      <c r="T14" s="10">
        <f t="shared" si="6"/>
        <v>0</v>
      </c>
      <c r="U14" s="98">
        <v>1</v>
      </c>
      <c r="V14" s="10">
        <f t="shared" si="7"/>
        <v>0</v>
      </c>
      <c r="W14" s="10">
        <f t="shared" si="8"/>
        <v>0</v>
      </c>
      <c r="X14" s="10">
        <f t="shared" si="9"/>
        <v>0</v>
      </c>
      <c r="Y14" s="32">
        <f t="shared" si="10"/>
        <v>0</v>
      </c>
    </row>
    <row r="15" spans="1:27" x14ac:dyDescent="0.2">
      <c r="A15" s="95" t="s">
        <v>9</v>
      </c>
      <c r="B15" s="108">
        <v>4</v>
      </c>
      <c r="C15" s="108">
        <v>4</v>
      </c>
      <c r="D15" s="58">
        <f t="shared" si="0"/>
        <v>0</v>
      </c>
      <c r="E15" s="4"/>
      <c r="F15" s="108">
        <v>1.5</v>
      </c>
      <c r="G15" s="108">
        <v>1.5</v>
      </c>
      <c r="H15" s="58">
        <f t="shared" si="1"/>
        <v>0</v>
      </c>
      <c r="I15" s="4"/>
      <c r="J15" s="108">
        <v>0</v>
      </c>
      <c r="K15" s="108">
        <v>0</v>
      </c>
      <c r="L15" s="4">
        <f t="shared" si="2"/>
        <v>0</v>
      </c>
      <c r="M15" s="4"/>
      <c r="N15" s="108">
        <v>0.5</v>
      </c>
      <c r="O15" s="108">
        <v>0.5</v>
      </c>
      <c r="P15" s="58">
        <f t="shared" si="3"/>
        <v>0</v>
      </c>
      <c r="Q15" s="4"/>
      <c r="R15" s="62">
        <f t="shared" si="4"/>
        <v>0</v>
      </c>
      <c r="S15" s="10">
        <f t="shared" si="5"/>
        <v>0</v>
      </c>
      <c r="T15" s="10">
        <f t="shared" si="6"/>
        <v>0</v>
      </c>
      <c r="U15" s="98">
        <v>1</v>
      </c>
      <c r="V15" s="10">
        <f t="shared" si="7"/>
        <v>0</v>
      </c>
      <c r="W15" s="10">
        <f t="shared" si="8"/>
        <v>0</v>
      </c>
      <c r="X15" s="10">
        <f t="shared" si="9"/>
        <v>0</v>
      </c>
      <c r="Y15" s="32">
        <f t="shared" si="10"/>
        <v>0</v>
      </c>
    </row>
    <row r="16" spans="1:27" x14ac:dyDescent="0.2">
      <c r="A16" s="95" t="s">
        <v>10</v>
      </c>
      <c r="B16" s="108">
        <v>3</v>
      </c>
      <c r="C16" s="108">
        <v>3</v>
      </c>
      <c r="D16" s="58">
        <f t="shared" si="0"/>
        <v>0</v>
      </c>
      <c r="E16" s="4"/>
      <c r="F16" s="108">
        <v>1</v>
      </c>
      <c r="G16" s="108">
        <v>1</v>
      </c>
      <c r="H16" s="58">
        <f t="shared" si="1"/>
        <v>0</v>
      </c>
      <c r="I16" s="4"/>
      <c r="J16" s="108">
        <v>0</v>
      </c>
      <c r="K16" s="108">
        <v>0</v>
      </c>
      <c r="L16" s="4">
        <f t="shared" si="2"/>
        <v>0</v>
      </c>
      <c r="M16" s="4"/>
      <c r="N16" s="108">
        <v>0.5</v>
      </c>
      <c r="O16" s="108">
        <v>0.5</v>
      </c>
      <c r="P16" s="58">
        <f t="shared" si="3"/>
        <v>0</v>
      </c>
      <c r="Q16" s="4"/>
      <c r="R16" s="62">
        <f t="shared" si="4"/>
        <v>0</v>
      </c>
      <c r="S16" s="10">
        <f t="shared" si="5"/>
        <v>0</v>
      </c>
      <c r="T16" s="10">
        <f t="shared" si="6"/>
        <v>0</v>
      </c>
      <c r="U16" s="98">
        <v>1</v>
      </c>
      <c r="V16" s="10">
        <f t="shared" si="7"/>
        <v>0</v>
      </c>
      <c r="W16" s="10">
        <f t="shared" si="8"/>
        <v>0</v>
      </c>
      <c r="X16" s="10">
        <f t="shared" si="9"/>
        <v>0</v>
      </c>
      <c r="Y16" s="32">
        <f t="shared" si="10"/>
        <v>0</v>
      </c>
    </row>
    <row r="17" spans="1:25" x14ac:dyDescent="0.2">
      <c r="A17" s="95" t="s">
        <v>11</v>
      </c>
      <c r="B17" s="108">
        <v>17</v>
      </c>
      <c r="C17" s="108">
        <v>17</v>
      </c>
      <c r="D17" s="58">
        <f t="shared" si="0"/>
        <v>0</v>
      </c>
      <c r="E17" s="4"/>
      <c r="F17" s="108">
        <v>4.2858635599999992</v>
      </c>
      <c r="G17" s="108">
        <v>4.2858635599999992</v>
      </c>
      <c r="H17" s="58">
        <f t="shared" si="1"/>
        <v>0</v>
      </c>
      <c r="I17" s="4"/>
      <c r="J17" s="108">
        <v>0.5</v>
      </c>
      <c r="K17" s="108">
        <v>0.5</v>
      </c>
      <c r="L17" s="4">
        <f t="shared" si="2"/>
        <v>0</v>
      </c>
      <c r="M17" s="4"/>
      <c r="N17" s="108">
        <v>6.7892911599999994</v>
      </c>
      <c r="O17" s="108">
        <v>6.7892911599999994</v>
      </c>
      <c r="P17" s="58">
        <f t="shared" si="3"/>
        <v>0</v>
      </c>
      <c r="Q17" s="4"/>
      <c r="R17" s="62">
        <f t="shared" si="4"/>
        <v>0</v>
      </c>
      <c r="S17" s="10">
        <f t="shared" si="5"/>
        <v>0</v>
      </c>
      <c r="T17" s="10">
        <f t="shared" si="6"/>
        <v>0</v>
      </c>
      <c r="U17" s="98">
        <v>1</v>
      </c>
      <c r="V17" s="10">
        <f t="shared" si="7"/>
        <v>0</v>
      </c>
      <c r="W17" s="10">
        <f t="shared" si="8"/>
        <v>0</v>
      </c>
      <c r="X17" s="10">
        <f t="shared" si="9"/>
        <v>0</v>
      </c>
      <c r="Y17" s="32">
        <f t="shared" si="10"/>
        <v>0</v>
      </c>
    </row>
    <row r="18" spans="1:25" x14ac:dyDescent="0.2">
      <c r="A18" s="95" t="s">
        <v>51</v>
      </c>
      <c r="B18" s="108">
        <v>1</v>
      </c>
      <c r="C18" s="108">
        <v>1</v>
      </c>
      <c r="D18" s="58">
        <f t="shared" si="0"/>
        <v>0</v>
      </c>
      <c r="E18" s="4"/>
      <c r="F18" s="108">
        <v>0.5</v>
      </c>
      <c r="G18" s="108">
        <v>0.5</v>
      </c>
      <c r="H18" s="58">
        <f t="shared" si="1"/>
        <v>0</v>
      </c>
      <c r="I18" s="4"/>
      <c r="J18" s="108">
        <v>0</v>
      </c>
      <c r="K18" s="108">
        <v>0</v>
      </c>
      <c r="L18" s="4">
        <f t="shared" si="2"/>
        <v>0</v>
      </c>
      <c r="M18" s="4"/>
      <c r="N18" s="108">
        <v>0</v>
      </c>
      <c r="O18" s="108">
        <v>0</v>
      </c>
      <c r="P18" s="58">
        <f t="shared" si="3"/>
        <v>0</v>
      </c>
      <c r="Q18" s="4"/>
      <c r="R18" s="62">
        <f t="shared" si="4"/>
        <v>0</v>
      </c>
      <c r="S18" s="10">
        <f t="shared" si="5"/>
        <v>0</v>
      </c>
      <c r="T18" s="10">
        <f t="shared" si="6"/>
        <v>0</v>
      </c>
      <c r="U18" s="98">
        <v>1</v>
      </c>
      <c r="V18" s="10">
        <f t="shared" si="7"/>
        <v>0</v>
      </c>
      <c r="W18" s="10">
        <f t="shared" si="8"/>
        <v>0</v>
      </c>
      <c r="X18" s="10">
        <f t="shared" si="9"/>
        <v>0</v>
      </c>
      <c r="Y18" s="32">
        <f t="shared" si="10"/>
        <v>0</v>
      </c>
    </row>
    <row r="19" spans="1:25" x14ac:dyDescent="0.2">
      <c r="A19" s="95" t="s">
        <v>14</v>
      </c>
      <c r="B19" s="108">
        <v>13</v>
      </c>
      <c r="C19" s="108">
        <v>13</v>
      </c>
      <c r="D19" s="58">
        <f t="shared" si="0"/>
        <v>0</v>
      </c>
      <c r="E19" s="4"/>
      <c r="F19" s="108">
        <v>5.2866409333333335</v>
      </c>
      <c r="G19" s="108">
        <v>5.2866409333333335</v>
      </c>
      <c r="H19" s="58">
        <f t="shared" si="1"/>
        <v>0</v>
      </c>
      <c r="I19" s="4"/>
      <c r="J19" s="108">
        <v>2.5</v>
      </c>
      <c r="K19" s="108">
        <v>2.5</v>
      </c>
      <c r="L19" s="4">
        <f t="shared" si="2"/>
        <v>0</v>
      </c>
      <c r="M19" s="4"/>
      <c r="N19" s="108">
        <v>6.6682381199999998</v>
      </c>
      <c r="O19" s="108">
        <v>6.6682381199999998</v>
      </c>
      <c r="P19" s="58">
        <f t="shared" si="3"/>
        <v>0</v>
      </c>
      <c r="Q19" s="4"/>
      <c r="R19" s="62">
        <f t="shared" si="4"/>
        <v>0</v>
      </c>
      <c r="S19" s="10">
        <f t="shared" si="5"/>
        <v>0</v>
      </c>
      <c r="T19" s="10">
        <f t="shared" si="6"/>
        <v>0</v>
      </c>
      <c r="U19" s="98">
        <v>1</v>
      </c>
      <c r="V19" s="10">
        <f t="shared" si="7"/>
        <v>0</v>
      </c>
      <c r="W19" s="10">
        <f t="shared" si="8"/>
        <v>0</v>
      </c>
      <c r="X19" s="10">
        <f t="shared" si="9"/>
        <v>0</v>
      </c>
      <c r="Y19" s="32">
        <f t="shared" si="10"/>
        <v>0</v>
      </c>
    </row>
    <row r="20" spans="1:25" x14ac:dyDescent="0.2">
      <c r="A20" s="95" t="s">
        <v>128</v>
      </c>
      <c r="B20" s="108">
        <v>6</v>
      </c>
      <c r="C20" s="108">
        <v>6</v>
      </c>
      <c r="D20" s="58">
        <f t="shared" si="0"/>
        <v>0</v>
      </c>
      <c r="E20" s="4"/>
      <c r="F20" s="108">
        <v>2.5</v>
      </c>
      <c r="G20" s="108">
        <v>2.5</v>
      </c>
      <c r="H20" s="58">
        <f t="shared" si="1"/>
        <v>0</v>
      </c>
      <c r="I20" s="4"/>
      <c r="J20" s="108">
        <v>0</v>
      </c>
      <c r="K20" s="108">
        <v>0</v>
      </c>
      <c r="L20" s="4">
        <f t="shared" si="2"/>
        <v>0</v>
      </c>
      <c r="M20" s="4"/>
      <c r="N20" s="108">
        <v>1.5</v>
      </c>
      <c r="O20" s="108">
        <v>1.5</v>
      </c>
      <c r="P20" s="58">
        <f t="shared" si="3"/>
        <v>0</v>
      </c>
      <c r="Q20" s="4"/>
      <c r="R20" s="62">
        <f t="shared" si="4"/>
        <v>0</v>
      </c>
      <c r="S20" s="10">
        <f t="shared" si="5"/>
        <v>0</v>
      </c>
      <c r="T20" s="10">
        <f t="shared" si="6"/>
        <v>0</v>
      </c>
      <c r="U20" s="98">
        <v>1</v>
      </c>
      <c r="V20" s="10">
        <f t="shared" si="7"/>
        <v>0</v>
      </c>
      <c r="W20" s="10">
        <f t="shared" si="8"/>
        <v>0</v>
      </c>
      <c r="X20" s="10">
        <f t="shared" si="9"/>
        <v>0</v>
      </c>
      <c r="Y20" s="32">
        <f t="shared" si="10"/>
        <v>0</v>
      </c>
    </row>
    <row r="21" spans="1:25" x14ac:dyDescent="0.2">
      <c r="A21" s="95" t="s">
        <v>16</v>
      </c>
      <c r="B21" s="108">
        <v>8.5</v>
      </c>
      <c r="C21" s="108">
        <v>8.5</v>
      </c>
      <c r="D21" s="58">
        <f t="shared" si="0"/>
        <v>0</v>
      </c>
      <c r="E21" s="4"/>
      <c r="F21" s="108">
        <v>3</v>
      </c>
      <c r="G21" s="108">
        <v>3</v>
      </c>
      <c r="H21" s="58">
        <f t="shared" si="1"/>
        <v>0</v>
      </c>
      <c r="I21" s="4"/>
      <c r="J21" s="108">
        <v>0</v>
      </c>
      <c r="K21" s="108">
        <v>0</v>
      </c>
      <c r="L21" s="4">
        <f t="shared" si="2"/>
        <v>0</v>
      </c>
      <c r="M21" s="4"/>
      <c r="N21" s="108">
        <v>2.8529253200000002</v>
      </c>
      <c r="O21" s="108">
        <v>2.8529253200000002</v>
      </c>
      <c r="P21" s="58">
        <f t="shared" si="3"/>
        <v>0</v>
      </c>
      <c r="Q21" s="4"/>
      <c r="R21" s="62">
        <f t="shared" si="4"/>
        <v>0</v>
      </c>
      <c r="S21" s="10">
        <f t="shared" si="5"/>
        <v>0</v>
      </c>
      <c r="T21" s="10">
        <f t="shared" si="6"/>
        <v>0</v>
      </c>
      <c r="U21" s="98">
        <v>1</v>
      </c>
      <c r="V21" s="10">
        <f t="shared" si="7"/>
        <v>0</v>
      </c>
      <c r="W21" s="10">
        <f t="shared" si="8"/>
        <v>0</v>
      </c>
      <c r="X21" s="10">
        <f t="shared" si="9"/>
        <v>0</v>
      </c>
      <c r="Y21" s="32">
        <f t="shared" si="10"/>
        <v>0</v>
      </c>
    </row>
    <row r="22" spans="1:25" x14ac:dyDescent="0.2">
      <c r="A22" s="95" t="s">
        <v>17</v>
      </c>
      <c r="B22" s="108">
        <v>4</v>
      </c>
      <c r="C22" s="108">
        <v>4</v>
      </c>
      <c r="D22" s="58">
        <f t="shared" si="0"/>
        <v>0</v>
      </c>
      <c r="E22" s="4"/>
      <c r="F22" s="108">
        <v>1</v>
      </c>
      <c r="G22" s="108">
        <v>1</v>
      </c>
      <c r="H22" s="58">
        <f t="shared" si="1"/>
        <v>0</v>
      </c>
      <c r="I22" s="4"/>
      <c r="J22" s="108">
        <v>0</v>
      </c>
      <c r="K22" s="108">
        <v>0</v>
      </c>
      <c r="L22" s="4">
        <f t="shared" si="2"/>
        <v>0</v>
      </c>
      <c r="M22" s="4"/>
      <c r="N22" s="108">
        <v>0.5</v>
      </c>
      <c r="O22" s="108">
        <v>0.5</v>
      </c>
      <c r="P22" s="58">
        <f t="shared" si="3"/>
        <v>0</v>
      </c>
      <c r="Q22" s="4"/>
      <c r="R22" s="62">
        <f t="shared" si="4"/>
        <v>0</v>
      </c>
      <c r="S22" s="10">
        <f t="shared" si="5"/>
        <v>0</v>
      </c>
      <c r="T22" s="10">
        <f t="shared" si="6"/>
        <v>0</v>
      </c>
      <c r="U22" s="98">
        <v>1</v>
      </c>
      <c r="V22" s="10">
        <f t="shared" si="7"/>
        <v>0</v>
      </c>
      <c r="W22" s="10">
        <f t="shared" si="8"/>
        <v>0</v>
      </c>
      <c r="X22" s="10">
        <f t="shared" si="9"/>
        <v>0</v>
      </c>
      <c r="Y22" s="32">
        <f t="shared" si="10"/>
        <v>0</v>
      </c>
    </row>
    <row r="23" spans="1:25" x14ac:dyDescent="0.2">
      <c r="A23" s="95" t="s">
        <v>18</v>
      </c>
      <c r="B23" s="108">
        <v>0</v>
      </c>
      <c r="C23" s="108">
        <v>0</v>
      </c>
      <c r="D23" s="58">
        <f t="shared" si="0"/>
        <v>0</v>
      </c>
      <c r="E23" s="4"/>
      <c r="F23" s="108">
        <v>0.5</v>
      </c>
      <c r="G23" s="108">
        <v>0.5</v>
      </c>
      <c r="H23" s="58">
        <f t="shared" si="1"/>
        <v>0</v>
      </c>
      <c r="I23" s="4"/>
      <c r="J23" s="108">
        <v>0</v>
      </c>
      <c r="K23" s="108">
        <v>0</v>
      </c>
      <c r="L23" s="4">
        <f t="shared" si="2"/>
        <v>0</v>
      </c>
      <c r="M23" s="4"/>
      <c r="N23" s="108">
        <v>0</v>
      </c>
      <c r="O23" s="108">
        <v>0</v>
      </c>
      <c r="P23" s="58">
        <f t="shared" si="3"/>
        <v>0</v>
      </c>
      <c r="Q23" s="4"/>
      <c r="R23" s="62">
        <f t="shared" si="4"/>
        <v>0</v>
      </c>
      <c r="S23" s="10">
        <f t="shared" si="5"/>
        <v>0</v>
      </c>
      <c r="T23" s="10">
        <f t="shared" si="6"/>
        <v>0</v>
      </c>
      <c r="U23" s="98">
        <v>1</v>
      </c>
      <c r="V23" s="10">
        <f t="shared" si="7"/>
        <v>0</v>
      </c>
      <c r="W23" s="10">
        <f t="shared" si="8"/>
        <v>0</v>
      </c>
      <c r="X23" s="10">
        <f t="shared" si="9"/>
        <v>0</v>
      </c>
      <c r="Y23" s="32">
        <f t="shared" si="10"/>
        <v>0</v>
      </c>
    </row>
    <row r="24" spans="1:25" x14ac:dyDescent="0.2">
      <c r="A24" s="95" t="s">
        <v>24</v>
      </c>
      <c r="B24" s="108">
        <v>8</v>
      </c>
      <c r="C24" s="108">
        <v>8</v>
      </c>
      <c r="D24" s="58">
        <f t="shared" si="0"/>
        <v>0</v>
      </c>
      <c r="E24" s="4"/>
      <c r="F24" s="108">
        <v>4</v>
      </c>
      <c r="G24" s="108">
        <v>4</v>
      </c>
      <c r="H24" s="58">
        <f t="shared" si="1"/>
        <v>0</v>
      </c>
      <c r="I24" s="4"/>
      <c r="J24" s="108">
        <v>0</v>
      </c>
      <c r="K24" s="108">
        <v>0</v>
      </c>
      <c r="L24" s="4">
        <f t="shared" si="2"/>
        <v>0</v>
      </c>
      <c r="M24" s="4"/>
      <c r="N24" s="108">
        <v>1.5</v>
      </c>
      <c r="O24" s="108">
        <v>1.5</v>
      </c>
      <c r="P24" s="58">
        <f t="shared" si="3"/>
        <v>0</v>
      </c>
      <c r="Q24" s="4"/>
      <c r="R24" s="62">
        <f t="shared" si="4"/>
        <v>0</v>
      </c>
      <c r="S24" s="10">
        <f t="shared" si="5"/>
        <v>0</v>
      </c>
      <c r="T24" s="10">
        <f t="shared" si="6"/>
        <v>0</v>
      </c>
      <c r="U24" s="98">
        <v>1</v>
      </c>
      <c r="V24" s="10">
        <f t="shared" si="7"/>
        <v>0</v>
      </c>
      <c r="W24" s="10">
        <f t="shared" si="8"/>
        <v>0</v>
      </c>
      <c r="X24" s="10">
        <f t="shared" si="9"/>
        <v>0</v>
      </c>
      <c r="Y24" s="32">
        <f t="shared" si="10"/>
        <v>0</v>
      </c>
    </row>
    <row r="25" spans="1:25" x14ac:dyDescent="0.2">
      <c r="A25" s="95" t="s">
        <v>26</v>
      </c>
      <c r="B25" s="108">
        <v>9</v>
      </c>
      <c r="C25" s="108">
        <v>9</v>
      </c>
      <c r="D25" s="58">
        <f t="shared" si="0"/>
        <v>0</v>
      </c>
      <c r="E25" s="4"/>
      <c r="F25" s="108">
        <v>3.5</v>
      </c>
      <c r="G25" s="108">
        <v>3.5</v>
      </c>
      <c r="H25" s="58">
        <f t="shared" si="1"/>
        <v>0</v>
      </c>
      <c r="I25" s="4"/>
      <c r="J25" s="108">
        <v>0.5</v>
      </c>
      <c r="K25" s="108">
        <v>0.5</v>
      </c>
      <c r="L25" s="4">
        <f t="shared" si="2"/>
        <v>0</v>
      </c>
      <c r="M25" s="4"/>
      <c r="N25" s="108">
        <v>2.5</v>
      </c>
      <c r="O25" s="108">
        <v>2.5</v>
      </c>
      <c r="P25" s="58">
        <f t="shared" si="3"/>
        <v>0</v>
      </c>
      <c r="Q25" s="4"/>
      <c r="R25" s="62">
        <f t="shared" si="4"/>
        <v>0</v>
      </c>
      <c r="S25" s="10">
        <f t="shared" si="5"/>
        <v>0</v>
      </c>
      <c r="T25" s="10">
        <f t="shared" si="6"/>
        <v>0</v>
      </c>
      <c r="U25" s="98">
        <v>1</v>
      </c>
      <c r="V25" s="10">
        <f t="shared" si="7"/>
        <v>0</v>
      </c>
      <c r="W25" s="10">
        <f t="shared" si="8"/>
        <v>0</v>
      </c>
      <c r="X25" s="10">
        <f t="shared" si="9"/>
        <v>0</v>
      </c>
      <c r="Y25" s="32">
        <f t="shared" si="10"/>
        <v>0</v>
      </c>
    </row>
    <row r="26" spans="1:25" x14ac:dyDescent="0.2">
      <c r="A26" s="95" t="s">
        <v>27</v>
      </c>
      <c r="B26" s="108">
        <v>4.5</v>
      </c>
      <c r="C26" s="108">
        <v>4.5</v>
      </c>
      <c r="D26" s="58">
        <f t="shared" si="0"/>
        <v>0</v>
      </c>
      <c r="E26" s="4"/>
      <c r="F26" s="108">
        <v>1</v>
      </c>
      <c r="G26" s="108">
        <v>1</v>
      </c>
      <c r="H26" s="58">
        <f t="shared" si="1"/>
        <v>0</v>
      </c>
      <c r="I26" s="4"/>
      <c r="J26" s="108">
        <v>0</v>
      </c>
      <c r="K26" s="108">
        <v>0</v>
      </c>
      <c r="L26" s="4">
        <f t="shared" si="2"/>
        <v>0</v>
      </c>
      <c r="M26" s="4"/>
      <c r="N26" s="108">
        <v>1</v>
      </c>
      <c r="O26" s="108">
        <v>1</v>
      </c>
      <c r="P26" s="58">
        <f t="shared" si="3"/>
        <v>0</v>
      </c>
      <c r="Q26" s="4"/>
      <c r="R26" s="62">
        <f t="shared" si="4"/>
        <v>0</v>
      </c>
      <c r="S26" s="10">
        <f t="shared" si="5"/>
        <v>0</v>
      </c>
      <c r="T26" s="10">
        <f t="shared" si="6"/>
        <v>0</v>
      </c>
      <c r="U26" s="98">
        <v>1</v>
      </c>
      <c r="V26" s="10">
        <f t="shared" si="7"/>
        <v>0</v>
      </c>
      <c r="W26" s="10">
        <f t="shared" si="8"/>
        <v>0</v>
      </c>
      <c r="X26" s="10">
        <f t="shared" si="9"/>
        <v>0</v>
      </c>
      <c r="Y26" s="32">
        <f t="shared" si="10"/>
        <v>0</v>
      </c>
    </row>
    <row r="27" spans="1:25" x14ac:dyDescent="0.2">
      <c r="A27" s="95" t="s">
        <v>28</v>
      </c>
      <c r="B27" s="108">
        <v>7.5</v>
      </c>
      <c r="C27" s="108">
        <v>7.5</v>
      </c>
      <c r="D27" s="58">
        <f t="shared" si="0"/>
        <v>0</v>
      </c>
      <c r="E27" s="4"/>
      <c r="F27" s="108">
        <v>2</v>
      </c>
      <c r="G27" s="108">
        <v>2</v>
      </c>
      <c r="H27" s="58">
        <f t="shared" si="1"/>
        <v>0</v>
      </c>
      <c r="I27" s="4"/>
      <c r="J27" s="108">
        <v>0</v>
      </c>
      <c r="K27" s="108">
        <v>0</v>
      </c>
      <c r="L27" s="4">
        <f t="shared" si="2"/>
        <v>0</v>
      </c>
      <c r="M27" s="4"/>
      <c r="N27" s="108">
        <v>1.5</v>
      </c>
      <c r="O27" s="108">
        <v>1.5</v>
      </c>
      <c r="P27" s="58">
        <f t="shared" si="3"/>
        <v>0</v>
      </c>
      <c r="Q27" s="4"/>
      <c r="R27" s="62">
        <f t="shared" si="4"/>
        <v>0</v>
      </c>
      <c r="S27" s="10">
        <f t="shared" si="5"/>
        <v>0</v>
      </c>
      <c r="T27" s="10">
        <f t="shared" si="6"/>
        <v>0</v>
      </c>
      <c r="U27" s="98">
        <v>1</v>
      </c>
      <c r="V27" s="10">
        <f t="shared" si="7"/>
        <v>0</v>
      </c>
      <c r="W27" s="10">
        <f t="shared" si="8"/>
        <v>0</v>
      </c>
      <c r="X27" s="10">
        <f t="shared" si="9"/>
        <v>0</v>
      </c>
      <c r="Y27" s="32">
        <f t="shared" si="10"/>
        <v>0</v>
      </c>
    </row>
    <row r="28" spans="1:25" x14ac:dyDescent="0.2">
      <c r="A28" s="95" t="s">
        <v>29</v>
      </c>
      <c r="B28" s="108">
        <v>1.5</v>
      </c>
      <c r="C28" s="108">
        <v>1.5</v>
      </c>
      <c r="D28" s="58">
        <f t="shared" si="0"/>
        <v>0</v>
      </c>
      <c r="E28" s="4"/>
      <c r="F28" s="108">
        <v>1</v>
      </c>
      <c r="G28" s="108">
        <v>1</v>
      </c>
      <c r="H28" s="58">
        <f t="shared" si="1"/>
        <v>0</v>
      </c>
      <c r="I28" s="4"/>
      <c r="J28" s="108">
        <v>0</v>
      </c>
      <c r="K28" s="108">
        <v>0</v>
      </c>
      <c r="L28" s="4">
        <f t="shared" si="2"/>
        <v>0</v>
      </c>
      <c r="M28" s="4"/>
      <c r="N28" s="108">
        <v>0.5</v>
      </c>
      <c r="O28" s="108">
        <v>0.5</v>
      </c>
      <c r="P28" s="58">
        <f t="shared" si="3"/>
        <v>0</v>
      </c>
      <c r="Q28" s="4"/>
      <c r="R28" s="62">
        <f t="shared" si="4"/>
        <v>0</v>
      </c>
      <c r="S28" s="10">
        <f t="shared" si="5"/>
        <v>0</v>
      </c>
      <c r="T28" s="10">
        <f t="shared" si="6"/>
        <v>0</v>
      </c>
      <c r="U28" s="98">
        <v>1</v>
      </c>
      <c r="V28" s="10">
        <f t="shared" si="7"/>
        <v>0</v>
      </c>
      <c r="W28" s="10">
        <f t="shared" si="8"/>
        <v>0</v>
      </c>
      <c r="X28" s="10">
        <f t="shared" si="9"/>
        <v>0</v>
      </c>
      <c r="Y28" s="32">
        <f t="shared" si="10"/>
        <v>0</v>
      </c>
    </row>
    <row r="29" spans="1:25" x14ac:dyDescent="0.2">
      <c r="A29" s="95" t="s">
        <v>15</v>
      </c>
      <c r="B29" s="108">
        <v>7</v>
      </c>
      <c r="C29" s="108">
        <v>7</v>
      </c>
      <c r="D29" s="58">
        <f t="shared" si="0"/>
        <v>0</v>
      </c>
      <c r="E29" s="4"/>
      <c r="F29" s="108">
        <v>2.6370000000000005</v>
      </c>
      <c r="G29" s="108">
        <v>2.6370000000000005</v>
      </c>
      <c r="H29" s="58">
        <f t="shared" si="1"/>
        <v>0</v>
      </c>
      <c r="I29" s="4"/>
      <c r="J29" s="108">
        <v>2</v>
      </c>
      <c r="K29" s="108">
        <v>2</v>
      </c>
      <c r="L29" s="4">
        <f t="shared" si="2"/>
        <v>0</v>
      </c>
      <c r="M29" s="4"/>
      <c r="N29" s="108">
        <v>3.4110000000000009</v>
      </c>
      <c r="O29" s="108">
        <v>3.4110000000000009</v>
      </c>
      <c r="P29" s="58">
        <f t="shared" si="3"/>
        <v>0</v>
      </c>
      <c r="Q29" s="4"/>
      <c r="R29" s="62">
        <f t="shared" si="4"/>
        <v>0</v>
      </c>
      <c r="S29" s="10">
        <f t="shared" si="5"/>
        <v>0</v>
      </c>
      <c r="T29" s="10">
        <f t="shared" si="6"/>
        <v>0</v>
      </c>
      <c r="U29" s="98">
        <v>1</v>
      </c>
      <c r="V29" s="10">
        <f t="shared" si="7"/>
        <v>0</v>
      </c>
      <c r="W29" s="10">
        <f t="shared" si="8"/>
        <v>0</v>
      </c>
      <c r="X29" s="10">
        <f t="shared" si="9"/>
        <v>0</v>
      </c>
      <c r="Y29" s="32">
        <f t="shared" si="10"/>
        <v>0</v>
      </c>
    </row>
    <row r="30" spans="1:25" x14ac:dyDescent="0.2">
      <c r="A30" s="95" t="s">
        <v>6</v>
      </c>
      <c r="B30" s="108">
        <v>2</v>
      </c>
      <c r="C30" s="108">
        <v>2</v>
      </c>
      <c r="D30" s="58">
        <f t="shared" si="0"/>
        <v>0</v>
      </c>
      <c r="E30" s="4"/>
      <c r="F30" s="108">
        <v>0</v>
      </c>
      <c r="G30" s="108">
        <v>0</v>
      </c>
      <c r="H30" s="58">
        <f t="shared" si="1"/>
        <v>0</v>
      </c>
      <c r="I30" s="4"/>
      <c r="J30" s="108">
        <v>0</v>
      </c>
      <c r="K30" s="108">
        <v>0</v>
      </c>
      <c r="L30" s="4">
        <f t="shared" si="2"/>
        <v>0</v>
      </c>
      <c r="M30" s="4"/>
      <c r="N30" s="108">
        <v>0</v>
      </c>
      <c r="O30" s="108">
        <v>0</v>
      </c>
      <c r="P30" s="58">
        <f t="shared" si="3"/>
        <v>0</v>
      </c>
      <c r="Q30" s="4"/>
      <c r="R30" s="62">
        <f t="shared" si="4"/>
        <v>0</v>
      </c>
      <c r="S30" s="10">
        <f t="shared" si="5"/>
        <v>0</v>
      </c>
      <c r="T30" s="10">
        <f t="shared" si="6"/>
        <v>0</v>
      </c>
      <c r="U30" s="98">
        <v>1.0099199999999999</v>
      </c>
      <c r="V30" s="10">
        <f t="shared" si="7"/>
        <v>0</v>
      </c>
      <c r="W30" s="10">
        <f t="shared" si="8"/>
        <v>0</v>
      </c>
      <c r="X30" s="10">
        <f t="shared" si="9"/>
        <v>0</v>
      </c>
      <c r="Y30" s="32">
        <f t="shared" si="10"/>
        <v>0</v>
      </c>
    </row>
    <row r="31" spans="1:25" x14ac:dyDescent="0.2">
      <c r="A31" s="95" t="s">
        <v>30</v>
      </c>
      <c r="B31" s="108">
        <v>7.5</v>
      </c>
      <c r="C31" s="108">
        <v>7.5</v>
      </c>
      <c r="D31" s="58">
        <f t="shared" si="0"/>
        <v>0</v>
      </c>
      <c r="E31" s="4"/>
      <c r="F31" s="108">
        <v>3.5</v>
      </c>
      <c r="G31" s="108">
        <v>3.5</v>
      </c>
      <c r="H31" s="58">
        <f t="shared" si="1"/>
        <v>0</v>
      </c>
      <c r="I31" s="4"/>
      <c r="J31" s="108">
        <v>0</v>
      </c>
      <c r="K31" s="108">
        <v>0</v>
      </c>
      <c r="L31" s="4">
        <f t="shared" si="2"/>
        <v>0</v>
      </c>
      <c r="M31" s="4"/>
      <c r="N31" s="108">
        <v>2</v>
      </c>
      <c r="O31" s="108">
        <v>2</v>
      </c>
      <c r="P31" s="58">
        <f t="shared" si="3"/>
        <v>0</v>
      </c>
      <c r="Q31" s="4"/>
      <c r="R31" s="62">
        <f t="shared" si="4"/>
        <v>0</v>
      </c>
      <c r="S31" s="10">
        <f t="shared" si="5"/>
        <v>0</v>
      </c>
      <c r="T31" s="10">
        <f t="shared" si="6"/>
        <v>0</v>
      </c>
      <c r="U31" s="98">
        <v>1</v>
      </c>
      <c r="V31" s="10">
        <f t="shared" si="7"/>
        <v>0</v>
      </c>
      <c r="W31" s="10">
        <f t="shared" si="8"/>
        <v>0</v>
      </c>
      <c r="X31" s="10">
        <f t="shared" si="9"/>
        <v>0</v>
      </c>
      <c r="Y31" s="32">
        <f t="shared" si="10"/>
        <v>0</v>
      </c>
    </row>
    <row r="32" spans="1:25" x14ac:dyDescent="0.2">
      <c r="A32" s="95" t="s">
        <v>32</v>
      </c>
      <c r="B32" s="108">
        <v>6</v>
      </c>
      <c r="C32" s="108">
        <v>6</v>
      </c>
      <c r="D32" s="58">
        <f t="shared" si="0"/>
        <v>0</v>
      </c>
      <c r="E32" s="4"/>
      <c r="F32" s="108">
        <v>3</v>
      </c>
      <c r="G32" s="108">
        <v>3</v>
      </c>
      <c r="H32" s="58">
        <f t="shared" si="1"/>
        <v>0</v>
      </c>
      <c r="I32" s="4"/>
      <c r="J32" s="108">
        <v>1</v>
      </c>
      <c r="K32" s="108">
        <v>1</v>
      </c>
      <c r="L32" s="4">
        <f t="shared" si="2"/>
        <v>0</v>
      </c>
      <c r="M32" s="4"/>
      <c r="N32" s="108">
        <v>2</v>
      </c>
      <c r="O32" s="108">
        <v>2</v>
      </c>
      <c r="P32" s="58">
        <f t="shared" si="3"/>
        <v>0</v>
      </c>
      <c r="Q32" s="4"/>
      <c r="R32" s="62">
        <f t="shared" si="4"/>
        <v>0</v>
      </c>
      <c r="S32" s="10">
        <f t="shared" si="5"/>
        <v>0</v>
      </c>
      <c r="T32" s="10">
        <f t="shared" si="6"/>
        <v>0</v>
      </c>
      <c r="U32" s="98">
        <v>1</v>
      </c>
      <c r="V32" s="10">
        <f t="shared" si="7"/>
        <v>0</v>
      </c>
      <c r="W32" s="10">
        <f t="shared" si="8"/>
        <v>0</v>
      </c>
      <c r="X32" s="10">
        <f t="shared" si="9"/>
        <v>0</v>
      </c>
      <c r="Y32" s="32">
        <f t="shared" si="10"/>
        <v>0</v>
      </c>
    </row>
    <row r="33" spans="1:25" x14ac:dyDescent="0.2">
      <c r="A33" s="95" t="s">
        <v>121</v>
      </c>
      <c r="B33" s="108">
        <v>7</v>
      </c>
      <c r="C33" s="108">
        <v>7</v>
      </c>
      <c r="D33" s="58">
        <f t="shared" si="0"/>
        <v>0</v>
      </c>
      <c r="E33" s="4"/>
      <c r="F33" s="108">
        <v>3.3954293466666665</v>
      </c>
      <c r="G33" s="108">
        <v>3.3954293466666665</v>
      </c>
      <c r="H33" s="58">
        <f t="shared" si="1"/>
        <v>0</v>
      </c>
      <c r="I33" s="4"/>
      <c r="J33" s="108">
        <v>5.5</v>
      </c>
      <c r="K33" s="108">
        <v>5.5</v>
      </c>
      <c r="L33" s="4">
        <f t="shared" si="2"/>
        <v>0</v>
      </c>
      <c r="M33" s="4"/>
      <c r="N33" s="108">
        <v>7.1862880399999991</v>
      </c>
      <c r="O33" s="108">
        <v>7.1862880399999991</v>
      </c>
      <c r="P33" s="58">
        <f t="shared" si="3"/>
        <v>0</v>
      </c>
      <c r="Q33" s="4"/>
      <c r="R33" s="62">
        <f t="shared" si="4"/>
        <v>0</v>
      </c>
      <c r="S33" s="10">
        <f t="shared" si="5"/>
        <v>0</v>
      </c>
      <c r="T33" s="10">
        <f t="shared" si="6"/>
        <v>0</v>
      </c>
      <c r="U33" s="98">
        <v>1.03227</v>
      </c>
      <c r="V33" s="10">
        <f t="shared" si="7"/>
        <v>0</v>
      </c>
      <c r="W33" s="10">
        <f t="shared" si="8"/>
        <v>0</v>
      </c>
      <c r="X33" s="10">
        <f t="shared" si="9"/>
        <v>0</v>
      </c>
      <c r="Y33" s="32">
        <f t="shared" si="10"/>
        <v>0</v>
      </c>
    </row>
    <row r="34" spans="1:25" x14ac:dyDescent="0.2">
      <c r="A34" s="95" t="s">
        <v>35</v>
      </c>
      <c r="B34" s="108">
        <v>2.5</v>
      </c>
      <c r="C34" s="108">
        <v>2.5</v>
      </c>
      <c r="D34" s="58">
        <f t="shared" si="0"/>
        <v>0</v>
      </c>
      <c r="E34" s="4"/>
      <c r="F34" s="108">
        <v>1</v>
      </c>
      <c r="G34" s="108">
        <v>1</v>
      </c>
      <c r="H34" s="58">
        <f t="shared" si="1"/>
        <v>0</v>
      </c>
      <c r="I34" s="4"/>
      <c r="J34" s="108">
        <v>0</v>
      </c>
      <c r="K34" s="108">
        <v>0</v>
      </c>
      <c r="L34" s="4">
        <f t="shared" si="2"/>
        <v>0</v>
      </c>
      <c r="M34" s="4"/>
      <c r="N34" s="108">
        <v>1</v>
      </c>
      <c r="O34" s="108">
        <v>1</v>
      </c>
      <c r="P34" s="58">
        <f t="shared" si="3"/>
        <v>0</v>
      </c>
      <c r="Q34" s="4"/>
      <c r="R34" s="62">
        <f t="shared" si="4"/>
        <v>0</v>
      </c>
      <c r="S34" s="10">
        <f t="shared" si="5"/>
        <v>0</v>
      </c>
      <c r="T34" s="10">
        <f t="shared" si="6"/>
        <v>0</v>
      </c>
      <c r="U34" s="98">
        <v>1</v>
      </c>
      <c r="V34" s="10">
        <f t="shared" si="7"/>
        <v>0</v>
      </c>
      <c r="W34" s="10">
        <f t="shared" si="8"/>
        <v>0</v>
      </c>
      <c r="X34" s="10">
        <f t="shared" si="9"/>
        <v>0</v>
      </c>
      <c r="Y34" s="32">
        <f t="shared" si="10"/>
        <v>0</v>
      </c>
    </row>
    <row r="35" spans="1:25" x14ac:dyDescent="0.2">
      <c r="A35" s="95" t="s">
        <v>38</v>
      </c>
      <c r="B35" s="108">
        <v>8.5</v>
      </c>
      <c r="C35" s="108">
        <v>8.5</v>
      </c>
      <c r="D35" s="58">
        <f t="shared" si="0"/>
        <v>0</v>
      </c>
      <c r="E35" s="4"/>
      <c r="F35" s="108">
        <v>3.5</v>
      </c>
      <c r="G35" s="108">
        <v>3.5</v>
      </c>
      <c r="H35" s="58">
        <f t="shared" si="1"/>
        <v>0</v>
      </c>
      <c r="I35" s="4"/>
      <c r="J35" s="108">
        <v>1</v>
      </c>
      <c r="K35" s="108">
        <v>1</v>
      </c>
      <c r="L35" s="4">
        <f t="shared" si="2"/>
        <v>0</v>
      </c>
      <c r="M35" s="4"/>
      <c r="N35" s="108">
        <v>2.5</v>
      </c>
      <c r="O35" s="108">
        <v>2.5</v>
      </c>
      <c r="P35" s="58">
        <f t="shared" si="3"/>
        <v>0</v>
      </c>
      <c r="Q35" s="4"/>
      <c r="R35" s="62">
        <f t="shared" si="4"/>
        <v>0</v>
      </c>
      <c r="S35" s="10">
        <f t="shared" si="5"/>
        <v>0</v>
      </c>
      <c r="T35" s="10">
        <f t="shared" si="6"/>
        <v>0</v>
      </c>
      <c r="U35" s="98">
        <v>1</v>
      </c>
      <c r="V35" s="10">
        <f t="shared" si="7"/>
        <v>0</v>
      </c>
      <c r="W35" s="10">
        <f t="shared" si="8"/>
        <v>0</v>
      </c>
      <c r="X35" s="10">
        <f t="shared" si="9"/>
        <v>0</v>
      </c>
      <c r="Y35" s="32">
        <f t="shared" si="10"/>
        <v>0</v>
      </c>
    </row>
    <row r="36" spans="1:25" x14ac:dyDescent="0.2">
      <c r="A36" s="95" t="s">
        <v>39</v>
      </c>
      <c r="B36" s="108">
        <v>121</v>
      </c>
      <c r="C36" s="108">
        <v>121</v>
      </c>
      <c r="D36" s="58">
        <f t="shared" si="0"/>
        <v>0</v>
      </c>
      <c r="E36" s="4"/>
      <c r="F36" s="108">
        <v>40.646866719999998</v>
      </c>
      <c r="G36" s="108">
        <v>40.646866719999998</v>
      </c>
      <c r="H36" s="58">
        <f t="shared" si="1"/>
        <v>0</v>
      </c>
      <c r="I36" s="4"/>
      <c r="J36" s="108">
        <v>12</v>
      </c>
      <c r="K36" s="108">
        <v>12</v>
      </c>
      <c r="L36" s="4">
        <f t="shared" si="2"/>
        <v>0</v>
      </c>
      <c r="M36" s="4"/>
      <c r="N36" s="108">
        <v>37.526846280000001</v>
      </c>
      <c r="O36" s="108">
        <v>37.526846280000001</v>
      </c>
      <c r="P36" s="58">
        <f t="shared" si="3"/>
        <v>0</v>
      </c>
      <c r="Q36" s="4"/>
      <c r="R36" s="62">
        <f t="shared" si="4"/>
        <v>0</v>
      </c>
      <c r="S36" s="10">
        <f t="shared" si="5"/>
        <v>0</v>
      </c>
      <c r="T36" s="10">
        <f t="shared" si="6"/>
        <v>0</v>
      </c>
      <c r="U36" s="98">
        <v>1.0400400000000001</v>
      </c>
      <c r="V36" s="10">
        <f t="shared" si="7"/>
        <v>0</v>
      </c>
      <c r="W36" s="10">
        <f t="shared" si="8"/>
        <v>0</v>
      </c>
      <c r="X36" s="10">
        <f t="shared" si="9"/>
        <v>0</v>
      </c>
      <c r="Y36" s="32">
        <f t="shared" si="10"/>
        <v>0</v>
      </c>
    </row>
    <row r="37" spans="1:25" x14ac:dyDescent="0.2">
      <c r="A37" s="95" t="s">
        <v>109</v>
      </c>
      <c r="B37" s="108">
        <v>1</v>
      </c>
      <c r="C37" s="108">
        <v>1</v>
      </c>
      <c r="D37" s="58">
        <f t="shared" si="0"/>
        <v>0</v>
      </c>
      <c r="E37" s="4"/>
      <c r="F37" s="108">
        <v>0</v>
      </c>
      <c r="G37" s="108">
        <v>0</v>
      </c>
      <c r="H37" s="58">
        <f t="shared" si="1"/>
        <v>0</v>
      </c>
      <c r="I37" s="4"/>
      <c r="J37" s="108">
        <v>0.5</v>
      </c>
      <c r="K37" s="108">
        <v>0.5</v>
      </c>
      <c r="L37" s="4">
        <f t="shared" si="2"/>
        <v>0</v>
      </c>
      <c r="M37" s="4"/>
      <c r="N37" s="108">
        <v>0</v>
      </c>
      <c r="O37" s="108">
        <v>0</v>
      </c>
      <c r="P37" s="58">
        <f t="shared" si="3"/>
        <v>0</v>
      </c>
      <c r="Q37" s="4"/>
      <c r="R37" s="62">
        <f t="shared" si="4"/>
        <v>0</v>
      </c>
      <c r="S37" s="10">
        <f t="shared" si="5"/>
        <v>0</v>
      </c>
      <c r="T37" s="10">
        <f t="shared" si="6"/>
        <v>0</v>
      </c>
      <c r="U37" s="98">
        <v>1</v>
      </c>
      <c r="V37" s="10">
        <f t="shared" si="7"/>
        <v>0</v>
      </c>
      <c r="W37" s="10">
        <f t="shared" si="8"/>
        <v>0</v>
      </c>
      <c r="X37" s="10">
        <f t="shared" si="9"/>
        <v>0</v>
      </c>
      <c r="Y37" s="32">
        <f t="shared" si="10"/>
        <v>0</v>
      </c>
    </row>
    <row r="38" spans="1:25" x14ac:dyDescent="0.2">
      <c r="A38" s="95" t="s">
        <v>40</v>
      </c>
      <c r="B38" s="108">
        <v>2.5</v>
      </c>
      <c r="C38" s="108">
        <v>2.5</v>
      </c>
      <c r="D38" s="58">
        <f t="shared" si="0"/>
        <v>0</v>
      </c>
      <c r="E38" s="4"/>
      <c r="F38" s="108">
        <v>1</v>
      </c>
      <c r="G38" s="108">
        <v>1</v>
      </c>
      <c r="H38" s="58">
        <f t="shared" si="1"/>
        <v>0</v>
      </c>
      <c r="I38" s="4"/>
      <c r="J38" s="108">
        <v>0</v>
      </c>
      <c r="K38" s="108">
        <v>0</v>
      </c>
      <c r="L38" s="4">
        <f t="shared" si="2"/>
        <v>0</v>
      </c>
      <c r="M38" s="4"/>
      <c r="N38" s="108">
        <v>0.5</v>
      </c>
      <c r="O38" s="108">
        <v>0.5</v>
      </c>
      <c r="P38" s="58">
        <f t="shared" si="3"/>
        <v>0</v>
      </c>
      <c r="Q38" s="4"/>
      <c r="R38" s="62">
        <f t="shared" si="4"/>
        <v>0</v>
      </c>
      <c r="S38" s="10">
        <f t="shared" si="5"/>
        <v>0</v>
      </c>
      <c r="T38" s="10">
        <f t="shared" si="6"/>
        <v>0</v>
      </c>
      <c r="U38" s="98">
        <v>1</v>
      </c>
      <c r="V38" s="10">
        <f t="shared" si="7"/>
        <v>0</v>
      </c>
      <c r="W38" s="10">
        <f t="shared" si="8"/>
        <v>0</v>
      </c>
      <c r="X38" s="10">
        <f t="shared" si="9"/>
        <v>0</v>
      </c>
      <c r="Y38" s="32">
        <f t="shared" si="10"/>
        <v>0</v>
      </c>
    </row>
    <row r="39" spans="1:25" x14ac:dyDescent="0.2">
      <c r="A39" s="95" t="s">
        <v>41</v>
      </c>
      <c r="B39" s="108">
        <v>4</v>
      </c>
      <c r="C39" s="108">
        <v>4</v>
      </c>
      <c r="D39" s="58">
        <f t="shared" si="0"/>
        <v>0</v>
      </c>
      <c r="E39" s="4"/>
      <c r="F39" s="108">
        <v>1</v>
      </c>
      <c r="G39" s="108">
        <v>1</v>
      </c>
      <c r="H39" s="58">
        <f t="shared" si="1"/>
        <v>0</v>
      </c>
      <c r="I39" s="4"/>
      <c r="J39" s="108">
        <v>0</v>
      </c>
      <c r="K39" s="108">
        <v>0</v>
      </c>
      <c r="L39" s="4">
        <f t="shared" si="2"/>
        <v>0</v>
      </c>
      <c r="M39" s="4"/>
      <c r="N39" s="108">
        <v>1</v>
      </c>
      <c r="O39" s="108">
        <v>1</v>
      </c>
      <c r="P39" s="58">
        <f t="shared" si="3"/>
        <v>0</v>
      </c>
      <c r="Q39" s="4"/>
      <c r="R39" s="62">
        <f t="shared" si="4"/>
        <v>0</v>
      </c>
      <c r="S39" s="10">
        <f t="shared" si="5"/>
        <v>0</v>
      </c>
      <c r="T39" s="10">
        <f t="shared" si="6"/>
        <v>0</v>
      </c>
      <c r="U39" s="98">
        <v>1</v>
      </c>
      <c r="V39" s="10">
        <f t="shared" si="7"/>
        <v>0</v>
      </c>
      <c r="W39" s="10">
        <f t="shared" si="8"/>
        <v>0</v>
      </c>
      <c r="X39" s="10">
        <f t="shared" si="9"/>
        <v>0</v>
      </c>
      <c r="Y39" s="32">
        <f t="shared" si="10"/>
        <v>0</v>
      </c>
    </row>
    <row r="40" spans="1:25" x14ac:dyDescent="0.2">
      <c r="A40" s="95" t="s">
        <v>146</v>
      </c>
      <c r="B40" s="108">
        <v>0</v>
      </c>
      <c r="C40" s="108">
        <v>0</v>
      </c>
      <c r="D40" s="58">
        <f t="shared" si="0"/>
        <v>0</v>
      </c>
      <c r="E40" s="4"/>
      <c r="F40" s="108">
        <v>0</v>
      </c>
      <c r="G40" s="108">
        <v>0</v>
      </c>
      <c r="H40" s="58">
        <f t="shared" si="1"/>
        <v>0</v>
      </c>
      <c r="I40" s="4"/>
      <c r="J40" s="108">
        <v>0</v>
      </c>
      <c r="K40" s="108">
        <v>0</v>
      </c>
      <c r="L40" s="4">
        <f t="shared" si="2"/>
        <v>0</v>
      </c>
      <c r="M40" s="4"/>
      <c r="N40" s="108">
        <v>0</v>
      </c>
      <c r="O40" s="108">
        <v>0</v>
      </c>
      <c r="P40" s="58">
        <f t="shared" si="3"/>
        <v>0</v>
      </c>
      <c r="Q40" s="4"/>
      <c r="R40" s="62">
        <f t="shared" si="4"/>
        <v>0</v>
      </c>
      <c r="S40" s="10">
        <f t="shared" si="5"/>
        <v>0</v>
      </c>
      <c r="T40" s="10">
        <f t="shared" si="6"/>
        <v>0</v>
      </c>
      <c r="U40" s="98">
        <v>1</v>
      </c>
      <c r="V40" s="10">
        <f t="shared" si="7"/>
        <v>0</v>
      </c>
      <c r="W40" s="10">
        <f t="shared" si="8"/>
        <v>0</v>
      </c>
      <c r="X40" s="10">
        <f t="shared" si="9"/>
        <v>0</v>
      </c>
      <c r="Y40" s="32">
        <f t="shared" si="10"/>
        <v>0</v>
      </c>
    </row>
    <row r="41" spans="1:25" s="22" customFormat="1" x14ac:dyDescent="0.2">
      <c r="A41" s="95" t="s">
        <v>42</v>
      </c>
      <c r="B41" s="95">
        <v>11.5</v>
      </c>
      <c r="C41" s="108">
        <v>11.5</v>
      </c>
      <c r="D41" s="110">
        <f t="shared" si="0"/>
        <v>0</v>
      </c>
      <c r="E41" s="109"/>
      <c r="F41" s="95">
        <v>3.5109232133333337</v>
      </c>
      <c r="G41" s="108">
        <v>3.5109232133333337</v>
      </c>
      <c r="H41" s="110">
        <f t="shared" si="1"/>
        <v>0</v>
      </c>
      <c r="I41" s="109"/>
      <c r="J41" s="95">
        <v>0.5</v>
      </c>
      <c r="K41" s="108">
        <v>0.5</v>
      </c>
      <c r="L41" s="109">
        <f t="shared" si="2"/>
        <v>0</v>
      </c>
      <c r="M41" s="109"/>
      <c r="N41" s="95">
        <v>4.0327696400000006</v>
      </c>
      <c r="O41" s="108">
        <v>4.0327696400000006</v>
      </c>
      <c r="P41" s="110">
        <f t="shared" si="3"/>
        <v>0</v>
      </c>
      <c r="Q41" s="109"/>
      <c r="R41" s="111">
        <f t="shared" si="4"/>
        <v>0</v>
      </c>
      <c r="S41" s="112">
        <f t="shared" si="5"/>
        <v>0</v>
      </c>
      <c r="T41" s="112">
        <f t="shared" si="6"/>
        <v>0</v>
      </c>
      <c r="U41" s="98">
        <v>1</v>
      </c>
      <c r="V41" s="112">
        <f t="shared" si="7"/>
        <v>0</v>
      </c>
      <c r="W41" s="112">
        <f t="shared" si="8"/>
        <v>0</v>
      </c>
      <c r="X41" s="112">
        <f t="shared" si="9"/>
        <v>0</v>
      </c>
      <c r="Y41" s="32">
        <f>S41+T41+V41+W41+X41</f>
        <v>0</v>
      </c>
    </row>
    <row r="42" spans="1:25" x14ac:dyDescent="0.2">
      <c r="A42" s="95" t="s">
        <v>43</v>
      </c>
      <c r="B42" s="108">
        <v>6</v>
      </c>
      <c r="C42" s="108">
        <v>6</v>
      </c>
      <c r="D42" s="58">
        <f t="shared" si="0"/>
        <v>0</v>
      </c>
      <c r="E42" s="4"/>
      <c r="F42" s="108">
        <v>2</v>
      </c>
      <c r="G42" s="108">
        <v>2</v>
      </c>
      <c r="H42" s="58">
        <f t="shared" si="1"/>
        <v>0</v>
      </c>
      <c r="I42" s="4"/>
      <c r="J42" s="108">
        <v>0</v>
      </c>
      <c r="K42" s="108">
        <v>0</v>
      </c>
      <c r="L42" s="4">
        <f t="shared" si="2"/>
        <v>0</v>
      </c>
      <c r="M42" s="4"/>
      <c r="N42" s="108">
        <v>1.5</v>
      </c>
      <c r="O42" s="108">
        <v>1.5</v>
      </c>
      <c r="P42" s="58">
        <f t="shared" si="3"/>
        <v>0</v>
      </c>
      <c r="Q42" s="4"/>
      <c r="R42" s="62">
        <f t="shared" si="4"/>
        <v>0</v>
      </c>
      <c r="S42" s="10">
        <f t="shared" si="5"/>
        <v>0</v>
      </c>
      <c r="T42" s="10">
        <f t="shared" si="6"/>
        <v>0</v>
      </c>
      <c r="U42" s="98">
        <v>1</v>
      </c>
      <c r="V42" s="10">
        <f t="shared" si="7"/>
        <v>0</v>
      </c>
      <c r="W42" s="10">
        <f t="shared" si="8"/>
        <v>0</v>
      </c>
      <c r="X42" s="10">
        <f t="shared" si="9"/>
        <v>0</v>
      </c>
      <c r="Y42" s="32">
        <f t="shared" si="10"/>
        <v>0</v>
      </c>
    </row>
    <row r="43" spans="1:25" x14ac:dyDescent="0.2">
      <c r="A43" s="95" t="s">
        <v>44</v>
      </c>
      <c r="B43" s="108">
        <v>3</v>
      </c>
      <c r="C43" s="108">
        <v>3</v>
      </c>
      <c r="D43" s="58">
        <f t="shared" si="0"/>
        <v>0</v>
      </c>
      <c r="E43" s="4"/>
      <c r="F43" s="108">
        <v>1</v>
      </c>
      <c r="G43" s="108">
        <v>1</v>
      </c>
      <c r="H43" s="58">
        <f t="shared" si="1"/>
        <v>0</v>
      </c>
      <c r="I43" s="4"/>
      <c r="J43" s="108">
        <v>0</v>
      </c>
      <c r="K43" s="108">
        <v>0</v>
      </c>
      <c r="L43" s="4">
        <f t="shared" si="2"/>
        <v>0</v>
      </c>
      <c r="M43" s="4"/>
      <c r="N43" s="108">
        <v>1</v>
      </c>
      <c r="O43" s="108">
        <v>1</v>
      </c>
      <c r="P43" s="58">
        <f t="shared" si="3"/>
        <v>0</v>
      </c>
      <c r="Q43" s="4"/>
      <c r="R43" s="62">
        <f t="shared" si="4"/>
        <v>0</v>
      </c>
      <c r="S43" s="10">
        <f t="shared" si="5"/>
        <v>0</v>
      </c>
      <c r="T43" s="10">
        <f t="shared" si="6"/>
        <v>0</v>
      </c>
      <c r="U43" s="98">
        <v>1</v>
      </c>
      <c r="V43" s="10">
        <f t="shared" si="7"/>
        <v>0</v>
      </c>
      <c r="W43" s="10">
        <f t="shared" si="8"/>
        <v>0</v>
      </c>
      <c r="X43" s="10">
        <f t="shared" si="9"/>
        <v>0</v>
      </c>
      <c r="Y43" s="32">
        <f t="shared" si="10"/>
        <v>0</v>
      </c>
    </row>
    <row r="44" spans="1:25" x14ac:dyDescent="0.2">
      <c r="A44" s="95" t="s">
        <v>25</v>
      </c>
      <c r="B44" s="108">
        <v>4</v>
      </c>
      <c r="C44" s="108">
        <v>4</v>
      </c>
      <c r="D44" s="58">
        <f t="shared" si="0"/>
        <v>0</v>
      </c>
      <c r="E44" s="4"/>
      <c r="F44" s="108">
        <v>1</v>
      </c>
      <c r="G44" s="108">
        <v>1</v>
      </c>
      <c r="H44" s="58">
        <f t="shared" si="1"/>
        <v>0</v>
      </c>
      <c r="I44" s="4"/>
      <c r="J44" s="108">
        <v>0</v>
      </c>
      <c r="K44" s="108">
        <v>0</v>
      </c>
      <c r="L44" s="4">
        <f t="shared" si="2"/>
        <v>0</v>
      </c>
      <c r="M44" s="4"/>
      <c r="N44" s="108">
        <v>1</v>
      </c>
      <c r="O44" s="108">
        <v>1</v>
      </c>
      <c r="P44" s="58">
        <f t="shared" si="3"/>
        <v>0</v>
      </c>
      <c r="Q44" s="4"/>
      <c r="R44" s="62">
        <f t="shared" si="4"/>
        <v>0</v>
      </c>
      <c r="S44" s="10">
        <f t="shared" si="5"/>
        <v>0</v>
      </c>
      <c r="T44" s="10">
        <f t="shared" si="6"/>
        <v>0</v>
      </c>
      <c r="U44" s="98">
        <v>1</v>
      </c>
      <c r="V44" s="10">
        <f t="shared" si="7"/>
        <v>0</v>
      </c>
      <c r="W44" s="10">
        <f t="shared" si="8"/>
        <v>0</v>
      </c>
      <c r="X44" s="10">
        <f t="shared" si="9"/>
        <v>0</v>
      </c>
      <c r="Y44" s="32">
        <f t="shared" si="10"/>
        <v>0</v>
      </c>
    </row>
    <row r="45" spans="1:25" x14ac:dyDescent="0.2">
      <c r="A45" s="96" t="s">
        <v>87</v>
      </c>
      <c r="B45" s="108">
        <v>1</v>
      </c>
      <c r="C45" s="108">
        <v>1</v>
      </c>
      <c r="D45" s="58">
        <f t="shared" si="0"/>
        <v>0</v>
      </c>
      <c r="E45" s="4"/>
      <c r="F45" s="108">
        <v>0</v>
      </c>
      <c r="G45" s="108">
        <v>0</v>
      </c>
      <c r="H45" s="58">
        <f t="shared" si="1"/>
        <v>0</v>
      </c>
      <c r="I45" s="4"/>
      <c r="J45" s="108">
        <v>0</v>
      </c>
      <c r="K45" s="108">
        <v>0</v>
      </c>
      <c r="L45" s="4">
        <f t="shared" si="2"/>
        <v>0</v>
      </c>
      <c r="M45" s="4"/>
      <c r="N45" s="108">
        <v>0</v>
      </c>
      <c r="O45" s="108">
        <v>0</v>
      </c>
      <c r="P45" s="58">
        <f t="shared" si="3"/>
        <v>0</v>
      </c>
      <c r="Q45" s="4"/>
      <c r="R45" s="62">
        <f t="shared" si="4"/>
        <v>0</v>
      </c>
      <c r="S45" s="10">
        <f t="shared" si="5"/>
        <v>0</v>
      </c>
      <c r="T45" s="10">
        <f t="shared" si="6"/>
        <v>0</v>
      </c>
      <c r="U45" s="98">
        <v>1</v>
      </c>
      <c r="V45" s="10">
        <f t="shared" si="7"/>
        <v>0</v>
      </c>
      <c r="W45" s="10">
        <f t="shared" si="8"/>
        <v>0</v>
      </c>
      <c r="X45" s="10">
        <f t="shared" si="9"/>
        <v>0</v>
      </c>
      <c r="Y45" s="32">
        <f t="shared" si="10"/>
        <v>0</v>
      </c>
    </row>
    <row r="46" spans="1:25" x14ac:dyDescent="0.2">
      <c r="A46" s="97" t="s">
        <v>45</v>
      </c>
      <c r="B46" s="108">
        <v>5</v>
      </c>
      <c r="C46" s="108">
        <v>5</v>
      </c>
      <c r="D46" s="58">
        <f t="shared" si="0"/>
        <v>0</v>
      </c>
      <c r="E46" s="4"/>
      <c r="F46" s="108">
        <v>1</v>
      </c>
      <c r="G46" s="108">
        <v>1</v>
      </c>
      <c r="H46" s="58">
        <f t="shared" si="1"/>
        <v>0</v>
      </c>
      <c r="I46" s="4"/>
      <c r="J46" s="108">
        <v>0</v>
      </c>
      <c r="K46" s="108">
        <v>0</v>
      </c>
      <c r="L46" s="4">
        <f t="shared" si="2"/>
        <v>0</v>
      </c>
      <c r="M46" s="4"/>
      <c r="N46" s="108">
        <v>1</v>
      </c>
      <c r="O46" s="108">
        <v>1</v>
      </c>
      <c r="P46" s="58">
        <f t="shared" si="3"/>
        <v>0</v>
      </c>
      <c r="Q46" s="4"/>
      <c r="R46" s="62">
        <f t="shared" si="4"/>
        <v>0</v>
      </c>
      <c r="S46" s="10">
        <f t="shared" si="5"/>
        <v>0</v>
      </c>
      <c r="T46" s="10">
        <f t="shared" si="6"/>
        <v>0</v>
      </c>
      <c r="U46" s="98">
        <v>1</v>
      </c>
      <c r="V46" s="10">
        <f t="shared" si="7"/>
        <v>0</v>
      </c>
      <c r="W46" s="10">
        <f t="shared" si="8"/>
        <v>0</v>
      </c>
      <c r="X46" s="10">
        <f t="shared" si="9"/>
        <v>0</v>
      </c>
      <c r="Y46" s="32">
        <f t="shared" si="10"/>
        <v>0</v>
      </c>
    </row>
    <row r="47" spans="1:25" x14ac:dyDescent="0.2">
      <c r="A47" s="97" t="s">
        <v>82</v>
      </c>
      <c r="B47" s="108">
        <v>2</v>
      </c>
      <c r="C47" s="108">
        <v>2</v>
      </c>
      <c r="D47" s="58">
        <f t="shared" si="0"/>
        <v>0</v>
      </c>
      <c r="E47" s="4"/>
      <c r="F47" s="108">
        <v>1</v>
      </c>
      <c r="G47" s="108">
        <v>1</v>
      </c>
      <c r="H47" s="58">
        <f t="shared" si="1"/>
        <v>0</v>
      </c>
      <c r="I47" s="4"/>
      <c r="J47" s="108">
        <v>0</v>
      </c>
      <c r="K47" s="108">
        <v>0</v>
      </c>
      <c r="L47" s="4">
        <f t="shared" si="2"/>
        <v>0</v>
      </c>
      <c r="M47" s="4"/>
      <c r="N47" s="108">
        <v>0.5</v>
      </c>
      <c r="O47" s="108">
        <v>0.5</v>
      </c>
      <c r="P47" s="58">
        <f t="shared" si="3"/>
        <v>0</v>
      </c>
      <c r="Q47" s="4"/>
      <c r="R47" s="62">
        <f t="shared" si="4"/>
        <v>0</v>
      </c>
      <c r="S47" s="10">
        <f t="shared" si="5"/>
        <v>0</v>
      </c>
      <c r="T47" s="10">
        <f t="shared" si="6"/>
        <v>0</v>
      </c>
      <c r="U47" s="98">
        <v>1</v>
      </c>
      <c r="V47" s="10">
        <f t="shared" si="7"/>
        <v>0</v>
      </c>
      <c r="W47" s="10">
        <f t="shared" si="8"/>
        <v>0</v>
      </c>
      <c r="X47" s="10">
        <f t="shared" si="9"/>
        <v>0</v>
      </c>
      <c r="Y47" s="32">
        <f t="shared" si="10"/>
        <v>0</v>
      </c>
    </row>
    <row r="48" spans="1:25" x14ac:dyDescent="0.2">
      <c r="A48" s="97" t="s">
        <v>46</v>
      </c>
      <c r="B48" s="108">
        <v>4</v>
      </c>
      <c r="C48" s="108">
        <v>4</v>
      </c>
      <c r="D48" s="58">
        <f t="shared" si="0"/>
        <v>0</v>
      </c>
      <c r="E48" s="4"/>
      <c r="F48" s="108">
        <v>1</v>
      </c>
      <c r="G48" s="108">
        <v>1</v>
      </c>
      <c r="H48" s="58">
        <f t="shared" si="1"/>
        <v>0</v>
      </c>
      <c r="I48" s="4"/>
      <c r="J48" s="108">
        <v>0</v>
      </c>
      <c r="K48" s="108">
        <v>0</v>
      </c>
      <c r="L48" s="4">
        <f t="shared" si="2"/>
        <v>0</v>
      </c>
      <c r="M48" s="4"/>
      <c r="N48" s="108">
        <v>0</v>
      </c>
      <c r="O48" s="108">
        <v>0</v>
      </c>
      <c r="P48" s="58">
        <f t="shared" si="3"/>
        <v>0</v>
      </c>
      <c r="Q48" s="4"/>
      <c r="R48" s="62">
        <f t="shared" si="4"/>
        <v>0</v>
      </c>
      <c r="S48" s="10">
        <f t="shared" si="5"/>
        <v>0</v>
      </c>
      <c r="T48" s="10">
        <f t="shared" si="6"/>
        <v>0</v>
      </c>
      <c r="U48" s="98">
        <v>1</v>
      </c>
      <c r="V48" s="10">
        <f t="shared" si="7"/>
        <v>0</v>
      </c>
      <c r="W48" s="10">
        <f t="shared" si="8"/>
        <v>0</v>
      </c>
      <c r="X48" s="10">
        <f t="shared" si="9"/>
        <v>0</v>
      </c>
      <c r="Y48" s="32">
        <f t="shared" si="10"/>
        <v>0</v>
      </c>
    </row>
    <row r="49" spans="1:25" x14ac:dyDescent="0.2">
      <c r="A49" s="97" t="s">
        <v>47</v>
      </c>
      <c r="B49" s="108">
        <v>8</v>
      </c>
      <c r="C49" s="108">
        <v>8</v>
      </c>
      <c r="D49" s="58">
        <f t="shared" si="0"/>
        <v>0</v>
      </c>
      <c r="E49" s="4"/>
      <c r="F49" s="108">
        <v>2.5</v>
      </c>
      <c r="G49" s="108">
        <v>2.5</v>
      </c>
      <c r="H49" s="58">
        <f t="shared" si="1"/>
        <v>0</v>
      </c>
      <c r="I49" s="4"/>
      <c r="J49" s="108">
        <v>0</v>
      </c>
      <c r="K49" s="108">
        <v>0</v>
      </c>
      <c r="L49" s="4">
        <f t="shared" si="2"/>
        <v>0</v>
      </c>
      <c r="M49" s="4"/>
      <c r="N49" s="108">
        <v>2.1376402799999994</v>
      </c>
      <c r="O49" s="108">
        <v>2.1376402799999994</v>
      </c>
      <c r="P49" s="58">
        <f t="shared" si="3"/>
        <v>0</v>
      </c>
      <c r="Q49" s="4"/>
      <c r="R49" s="62">
        <f t="shared" si="4"/>
        <v>0</v>
      </c>
      <c r="S49" s="10">
        <f t="shared" si="5"/>
        <v>0</v>
      </c>
      <c r="T49" s="10">
        <f t="shared" si="6"/>
        <v>0</v>
      </c>
      <c r="U49" s="98">
        <v>1</v>
      </c>
      <c r="V49" s="10">
        <f t="shared" si="7"/>
        <v>0</v>
      </c>
      <c r="W49" s="10">
        <f t="shared" si="8"/>
        <v>0</v>
      </c>
      <c r="X49" s="10">
        <f t="shared" si="9"/>
        <v>0</v>
      </c>
      <c r="Y49" s="32">
        <f t="shared" si="10"/>
        <v>0</v>
      </c>
    </row>
    <row r="50" spans="1:25" x14ac:dyDescent="0.2">
      <c r="A50" s="96" t="s">
        <v>143</v>
      </c>
      <c r="B50" s="108">
        <v>8</v>
      </c>
      <c r="C50" s="108">
        <v>8</v>
      </c>
      <c r="D50" s="58">
        <f t="shared" si="0"/>
        <v>0</v>
      </c>
      <c r="E50" s="4"/>
      <c r="F50" s="108">
        <v>0</v>
      </c>
      <c r="G50" s="108">
        <v>0</v>
      </c>
      <c r="H50" s="58">
        <f t="shared" si="1"/>
        <v>0</v>
      </c>
      <c r="I50" s="4"/>
      <c r="J50" s="108">
        <v>0</v>
      </c>
      <c r="K50" s="108">
        <v>0</v>
      </c>
      <c r="L50" s="4">
        <f t="shared" si="2"/>
        <v>0</v>
      </c>
      <c r="M50" s="4"/>
      <c r="N50" s="108">
        <v>0</v>
      </c>
      <c r="O50" s="108">
        <v>0</v>
      </c>
      <c r="P50" s="58">
        <f t="shared" si="3"/>
        <v>0</v>
      </c>
      <c r="Q50" s="4"/>
      <c r="R50" s="62">
        <f t="shared" si="4"/>
        <v>0</v>
      </c>
      <c r="S50" s="10">
        <f t="shared" si="5"/>
        <v>0</v>
      </c>
      <c r="T50" s="10">
        <f t="shared" si="6"/>
        <v>0</v>
      </c>
      <c r="U50" s="98">
        <v>1.05705</v>
      </c>
      <c r="V50" s="10">
        <f t="shared" si="7"/>
        <v>0</v>
      </c>
      <c r="W50" s="10">
        <f t="shared" si="8"/>
        <v>0</v>
      </c>
      <c r="X50" s="10">
        <f t="shared" si="9"/>
        <v>0</v>
      </c>
      <c r="Y50" s="32">
        <f t="shared" si="10"/>
        <v>0</v>
      </c>
    </row>
    <row r="51" spans="1:25" x14ac:dyDescent="0.2">
      <c r="A51" s="97" t="s">
        <v>122</v>
      </c>
      <c r="B51" s="108">
        <v>4</v>
      </c>
      <c r="C51" s="108">
        <v>4</v>
      </c>
      <c r="D51" s="58">
        <f t="shared" si="0"/>
        <v>0</v>
      </c>
      <c r="E51" s="4"/>
      <c r="F51" s="108">
        <v>2.5048678933333335</v>
      </c>
      <c r="G51" s="108">
        <v>2.5048678933333335</v>
      </c>
      <c r="H51" s="58">
        <f t="shared" si="1"/>
        <v>0</v>
      </c>
      <c r="I51" s="4"/>
      <c r="J51" s="108">
        <v>4.5</v>
      </c>
      <c r="K51" s="108">
        <v>4.5</v>
      </c>
      <c r="L51" s="4">
        <f t="shared" si="2"/>
        <v>0</v>
      </c>
      <c r="M51" s="4"/>
      <c r="N51" s="108">
        <v>4.5146036800000005</v>
      </c>
      <c r="O51" s="108">
        <v>4.5146036800000005</v>
      </c>
      <c r="P51" s="58">
        <f t="shared" si="3"/>
        <v>0</v>
      </c>
      <c r="Q51" s="4"/>
      <c r="R51" s="62">
        <f t="shared" si="4"/>
        <v>0</v>
      </c>
      <c r="S51" s="10">
        <f t="shared" si="5"/>
        <v>0</v>
      </c>
      <c r="T51" s="10">
        <f t="shared" si="6"/>
        <v>0</v>
      </c>
      <c r="U51" s="98">
        <v>1.03227</v>
      </c>
      <c r="V51" s="10">
        <f t="shared" si="7"/>
        <v>0</v>
      </c>
      <c r="W51" s="10">
        <f t="shared" si="8"/>
        <v>0</v>
      </c>
      <c r="X51" s="10">
        <f t="shared" si="9"/>
        <v>0</v>
      </c>
      <c r="Y51" s="32">
        <f t="shared" si="10"/>
        <v>0</v>
      </c>
    </row>
    <row r="52" spans="1:25" x14ac:dyDescent="0.2">
      <c r="A52" s="91" t="s">
        <v>52</v>
      </c>
      <c r="B52" s="108">
        <v>5</v>
      </c>
      <c r="C52" s="108">
        <v>5</v>
      </c>
      <c r="D52" s="58">
        <f t="shared" si="0"/>
        <v>0</v>
      </c>
      <c r="E52" s="4"/>
      <c r="F52" s="108">
        <v>2</v>
      </c>
      <c r="G52" s="108">
        <v>2</v>
      </c>
      <c r="H52" s="58">
        <f t="shared" si="1"/>
        <v>0</v>
      </c>
      <c r="I52" s="4"/>
      <c r="J52" s="108">
        <v>1.5</v>
      </c>
      <c r="K52" s="108">
        <v>1.5</v>
      </c>
      <c r="L52" s="4">
        <f t="shared" si="2"/>
        <v>0</v>
      </c>
      <c r="M52" s="4"/>
      <c r="N52" s="108">
        <v>1.5</v>
      </c>
      <c r="O52" s="108">
        <v>1.5</v>
      </c>
      <c r="P52" s="58">
        <f t="shared" si="3"/>
        <v>0</v>
      </c>
      <c r="Q52" s="4"/>
      <c r="R52" s="62">
        <f t="shared" si="4"/>
        <v>0</v>
      </c>
      <c r="S52" s="10">
        <f t="shared" si="5"/>
        <v>0</v>
      </c>
      <c r="T52" s="10">
        <f t="shared" si="6"/>
        <v>0</v>
      </c>
      <c r="U52" s="98">
        <v>1</v>
      </c>
      <c r="V52" s="10">
        <f t="shared" si="7"/>
        <v>0</v>
      </c>
      <c r="W52" s="10">
        <f t="shared" si="8"/>
        <v>0</v>
      </c>
      <c r="X52" s="10">
        <f t="shared" si="9"/>
        <v>0</v>
      </c>
      <c r="Y52" s="32">
        <f t="shared" si="10"/>
        <v>0</v>
      </c>
    </row>
    <row r="53" spans="1:25" x14ac:dyDescent="0.2">
      <c r="A53" s="91" t="s">
        <v>53</v>
      </c>
      <c r="B53" s="108">
        <v>6.5</v>
      </c>
      <c r="C53" s="108">
        <v>6.5</v>
      </c>
      <c r="D53" s="58">
        <f t="shared" si="0"/>
        <v>0</v>
      </c>
      <c r="E53" s="4"/>
      <c r="F53" s="108">
        <v>2</v>
      </c>
      <c r="G53" s="108">
        <v>2</v>
      </c>
      <c r="H53" s="58">
        <f t="shared" si="1"/>
        <v>0</v>
      </c>
      <c r="I53" s="4"/>
      <c r="J53" s="108">
        <v>0</v>
      </c>
      <c r="K53" s="108">
        <v>0</v>
      </c>
      <c r="L53" s="4">
        <f t="shared" si="2"/>
        <v>0</v>
      </c>
      <c r="M53" s="4"/>
      <c r="N53" s="108">
        <v>1.5</v>
      </c>
      <c r="O53" s="108">
        <v>1.5</v>
      </c>
      <c r="P53" s="58">
        <f t="shared" si="3"/>
        <v>0</v>
      </c>
      <c r="Q53" s="4"/>
      <c r="R53" s="62">
        <f t="shared" si="4"/>
        <v>0</v>
      </c>
      <c r="S53" s="10">
        <f t="shared" si="5"/>
        <v>0</v>
      </c>
      <c r="T53" s="10">
        <f t="shared" si="6"/>
        <v>0</v>
      </c>
      <c r="U53" s="98">
        <v>1</v>
      </c>
      <c r="V53" s="10">
        <f t="shared" si="7"/>
        <v>0</v>
      </c>
      <c r="W53" s="10">
        <f t="shared" si="8"/>
        <v>0</v>
      </c>
      <c r="X53" s="10">
        <f t="shared" si="9"/>
        <v>0</v>
      </c>
      <c r="Y53" s="32">
        <f t="shared" si="10"/>
        <v>0</v>
      </c>
    </row>
    <row r="54" spans="1:25" x14ac:dyDescent="0.2">
      <c r="A54" s="98" t="s">
        <v>54</v>
      </c>
      <c r="B54" s="108">
        <v>5.5</v>
      </c>
      <c r="C54" s="108">
        <v>5.5</v>
      </c>
      <c r="D54" s="58">
        <f t="shared" si="0"/>
        <v>0</v>
      </c>
      <c r="E54" s="4"/>
      <c r="F54" s="108">
        <v>2.5</v>
      </c>
      <c r="G54" s="108">
        <v>2.5</v>
      </c>
      <c r="H54" s="58">
        <f t="shared" si="1"/>
        <v>0</v>
      </c>
      <c r="I54" s="4"/>
      <c r="J54" s="108">
        <v>0</v>
      </c>
      <c r="K54" s="108">
        <v>0</v>
      </c>
      <c r="L54" s="4">
        <f t="shared" si="2"/>
        <v>0</v>
      </c>
      <c r="M54" s="4"/>
      <c r="N54" s="108">
        <v>1</v>
      </c>
      <c r="O54" s="108">
        <v>1</v>
      </c>
      <c r="P54" s="58">
        <f t="shared" si="3"/>
        <v>0</v>
      </c>
      <c r="Q54" s="4"/>
      <c r="R54" s="62">
        <f t="shared" si="4"/>
        <v>0</v>
      </c>
      <c r="S54" s="10">
        <f t="shared" si="5"/>
        <v>0</v>
      </c>
      <c r="T54" s="10">
        <f t="shared" si="6"/>
        <v>0</v>
      </c>
      <c r="U54" s="98">
        <v>1</v>
      </c>
      <c r="V54" s="10">
        <f t="shared" si="7"/>
        <v>0</v>
      </c>
      <c r="W54" s="10">
        <f t="shared" si="8"/>
        <v>0</v>
      </c>
      <c r="X54" s="10">
        <f t="shared" si="9"/>
        <v>0</v>
      </c>
      <c r="Y54" s="32">
        <f t="shared" si="10"/>
        <v>0</v>
      </c>
    </row>
    <row r="55" spans="1:25" x14ac:dyDescent="0.2">
      <c r="A55" s="98" t="s">
        <v>55</v>
      </c>
      <c r="B55" s="108">
        <v>10.5</v>
      </c>
      <c r="C55" s="108">
        <v>10.5</v>
      </c>
      <c r="D55" s="58">
        <f t="shared" si="0"/>
        <v>0</v>
      </c>
      <c r="E55" s="4"/>
      <c r="F55" s="108">
        <v>4</v>
      </c>
      <c r="G55" s="108">
        <v>4</v>
      </c>
      <c r="H55" s="58">
        <f t="shared" si="1"/>
        <v>0</v>
      </c>
      <c r="I55" s="4"/>
      <c r="J55" s="108">
        <v>1</v>
      </c>
      <c r="K55" s="108">
        <v>1</v>
      </c>
      <c r="L55" s="4">
        <f t="shared" si="2"/>
        <v>0</v>
      </c>
      <c r="M55" s="4"/>
      <c r="N55" s="108">
        <v>2</v>
      </c>
      <c r="O55" s="108">
        <v>2</v>
      </c>
      <c r="P55" s="58">
        <f t="shared" si="3"/>
        <v>0</v>
      </c>
      <c r="Q55" s="4"/>
      <c r="R55" s="62">
        <f t="shared" si="4"/>
        <v>0</v>
      </c>
      <c r="S55" s="10">
        <f t="shared" si="5"/>
        <v>0</v>
      </c>
      <c r="T55" s="10">
        <f t="shared" si="6"/>
        <v>0</v>
      </c>
      <c r="U55" s="98">
        <v>1</v>
      </c>
      <c r="V55" s="10">
        <f t="shared" si="7"/>
        <v>0</v>
      </c>
      <c r="W55" s="10">
        <f t="shared" si="8"/>
        <v>0</v>
      </c>
      <c r="X55" s="10">
        <f t="shared" si="9"/>
        <v>0</v>
      </c>
      <c r="Y55" s="32">
        <f t="shared" si="10"/>
        <v>0</v>
      </c>
    </row>
    <row r="56" spans="1:25" x14ac:dyDescent="0.2">
      <c r="A56" s="99" t="s">
        <v>56</v>
      </c>
      <c r="B56" s="108">
        <v>4.5</v>
      </c>
      <c r="C56" s="108">
        <v>4.5</v>
      </c>
      <c r="D56" s="58">
        <f t="shared" si="0"/>
        <v>0</v>
      </c>
      <c r="E56" s="4"/>
      <c r="F56" s="108">
        <v>1.5</v>
      </c>
      <c r="G56" s="108">
        <v>1.5</v>
      </c>
      <c r="H56" s="58">
        <f t="shared" si="1"/>
        <v>0</v>
      </c>
      <c r="I56" s="4"/>
      <c r="J56" s="108">
        <v>0.5</v>
      </c>
      <c r="K56" s="108">
        <v>0.5</v>
      </c>
      <c r="L56" s="4">
        <f t="shared" si="2"/>
        <v>0</v>
      </c>
      <c r="M56" s="4"/>
      <c r="N56" s="108">
        <v>1</v>
      </c>
      <c r="O56" s="108">
        <v>1</v>
      </c>
      <c r="P56" s="58">
        <f t="shared" si="3"/>
        <v>0</v>
      </c>
      <c r="Q56" s="4"/>
      <c r="R56" s="62">
        <f t="shared" si="4"/>
        <v>0</v>
      </c>
      <c r="S56" s="10">
        <f t="shared" si="5"/>
        <v>0</v>
      </c>
      <c r="T56" s="10">
        <f t="shared" si="6"/>
        <v>0</v>
      </c>
      <c r="U56" s="98">
        <v>1</v>
      </c>
      <c r="V56" s="10">
        <f t="shared" si="7"/>
        <v>0</v>
      </c>
      <c r="W56" s="10">
        <f t="shared" si="8"/>
        <v>0</v>
      </c>
      <c r="X56" s="10">
        <f t="shared" si="9"/>
        <v>0</v>
      </c>
      <c r="Y56" s="32">
        <f t="shared" si="10"/>
        <v>0</v>
      </c>
    </row>
    <row r="57" spans="1:25" x14ac:dyDescent="0.2">
      <c r="A57" s="98" t="s">
        <v>57</v>
      </c>
      <c r="B57" s="108">
        <v>4</v>
      </c>
      <c r="C57" s="108">
        <v>4</v>
      </c>
      <c r="D57" s="58">
        <f t="shared" si="0"/>
        <v>0</v>
      </c>
      <c r="E57" s="4"/>
      <c r="F57" s="108">
        <v>1</v>
      </c>
      <c r="G57" s="108">
        <v>1</v>
      </c>
      <c r="H57" s="58">
        <f t="shared" si="1"/>
        <v>0</v>
      </c>
      <c r="I57" s="4"/>
      <c r="J57" s="108">
        <v>0</v>
      </c>
      <c r="K57" s="108">
        <v>0</v>
      </c>
      <c r="L57" s="4">
        <f t="shared" si="2"/>
        <v>0</v>
      </c>
      <c r="M57" s="4"/>
      <c r="N57" s="108">
        <v>1</v>
      </c>
      <c r="O57" s="108">
        <v>1</v>
      </c>
      <c r="P57" s="58">
        <f t="shared" si="3"/>
        <v>0</v>
      </c>
      <c r="Q57" s="4"/>
      <c r="R57" s="62">
        <f t="shared" si="4"/>
        <v>0</v>
      </c>
      <c r="S57" s="10">
        <f t="shared" si="5"/>
        <v>0</v>
      </c>
      <c r="T57" s="10">
        <f t="shared" si="6"/>
        <v>0</v>
      </c>
      <c r="U57" s="98">
        <v>1</v>
      </c>
      <c r="V57" s="10">
        <f t="shared" si="7"/>
        <v>0</v>
      </c>
      <c r="W57" s="10">
        <f t="shared" si="8"/>
        <v>0</v>
      </c>
      <c r="X57" s="10">
        <f t="shared" si="9"/>
        <v>0</v>
      </c>
      <c r="Y57" s="32">
        <f t="shared" si="10"/>
        <v>0</v>
      </c>
    </row>
    <row r="58" spans="1:25" x14ac:dyDescent="0.2">
      <c r="A58" s="99" t="s">
        <v>58</v>
      </c>
      <c r="B58" s="108">
        <v>14.5</v>
      </c>
      <c r="C58" s="108">
        <v>14.5</v>
      </c>
      <c r="D58" s="58">
        <f t="shared" si="0"/>
        <v>0</v>
      </c>
      <c r="E58" s="4"/>
      <c r="F58" s="108">
        <v>4.5463014133333335</v>
      </c>
      <c r="G58" s="108">
        <v>4.5463014133333335</v>
      </c>
      <c r="H58" s="58">
        <f t="shared" si="1"/>
        <v>0</v>
      </c>
      <c r="I58" s="4"/>
      <c r="J58" s="108">
        <v>0</v>
      </c>
      <c r="K58" s="108">
        <v>0</v>
      </c>
      <c r="L58" s="4">
        <f t="shared" si="2"/>
        <v>0</v>
      </c>
      <c r="M58" s="4"/>
      <c r="N58" s="108">
        <v>6.0804025599999996</v>
      </c>
      <c r="O58" s="108">
        <v>6.0804025599999996</v>
      </c>
      <c r="P58" s="58">
        <f t="shared" si="3"/>
        <v>0</v>
      </c>
      <c r="Q58" s="4"/>
      <c r="R58" s="62">
        <f t="shared" si="4"/>
        <v>0</v>
      </c>
      <c r="S58" s="10">
        <f t="shared" si="5"/>
        <v>0</v>
      </c>
      <c r="T58" s="10">
        <f t="shared" si="6"/>
        <v>0</v>
      </c>
      <c r="U58" s="98">
        <v>1</v>
      </c>
      <c r="V58" s="10">
        <f t="shared" si="7"/>
        <v>0</v>
      </c>
      <c r="W58" s="10">
        <f t="shared" si="8"/>
        <v>0</v>
      </c>
      <c r="X58" s="10">
        <f t="shared" si="9"/>
        <v>0</v>
      </c>
      <c r="Y58" s="32">
        <f t="shared" si="10"/>
        <v>0</v>
      </c>
    </row>
    <row r="59" spans="1:25" x14ac:dyDescent="0.2">
      <c r="A59" s="98" t="s">
        <v>59</v>
      </c>
      <c r="B59" s="108">
        <v>60.5</v>
      </c>
      <c r="C59" s="108">
        <v>60.5</v>
      </c>
      <c r="D59" s="58">
        <f t="shared" si="0"/>
        <v>0</v>
      </c>
      <c r="E59" s="4"/>
      <c r="F59" s="108">
        <v>21.547733333333333</v>
      </c>
      <c r="G59" s="108">
        <v>21.547733333333333</v>
      </c>
      <c r="H59" s="58">
        <f t="shared" si="1"/>
        <v>0</v>
      </c>
      <c r="I59" s="4"/>
      <c r="J59" s="108">
        <v>7</v>
      </c>
      <c r="K59" s="108">
        <v>7</v>
      </c>
      <c r="L59" s="4">
        <f t="shared" si="2"/>
        <v>0</v>
      </c>
      <c r="M59" s="4"/>
      <c r="N59" s="108">
        <v>15.1432</v>
      </c>
      <c r="O59" s="108">
        <v>15.1432</v>
      </c>
      <c r="P59" s="58">
        <f t="shared" si="3"/>
        <v>0</v>
      </c>
      <c r="Q59" s="4"/>
      <c r="R59" s="62">
        <f t="shared" si="4"/>
        <v>0</v>
      </c>
      <c r="S59" s="10">
        <f t="shared" si="5"/>
        <v>0</v>
      </c>
      <c r="T59" s="10">
        <f t="shared" si="6"/>
        <v>0</v>
      </c>
      <c r="U59" s="98">
        <v>1</v>
      </c>
      <c r="V59" s="10">
        <f t="shared" si="7"/>
        <v>0</v>
      </c>
      <c r="W59" s="10">
        <f t="shared" si="8"/>
        <v>0</v>
      </c>
      <c r="X59" s="10">
        <f t="shared" si="9"/>
        <v>0</v>
      </c>
      <c r="Y59" s="32">
        <f t="shared" si="10"/>
        <v>0</v>
      </c>
    </row>
    <row r="60" spans="1:25" x14ac:dyDescent="0.2">
      <c r="A60" s="99" t="s">
        <v>60</v>
      </c>
      <c r="B60" s="108">
        <v>1.5</v>
      </c>
      <c r="C60" s="108">
        <v>1.5</v>
      </c>
      <c r="D60" s="58">
        <f t="shared" si="0"/>
        <v>0</v>
      </c>
      <c r="E60" s="4"/>
      <c r="F60" s="108">
        <v>0.5</v>
      </c>
      <c r="G60" s="108">
        <v>0.5</v>
      </c>
      <c r="H60" s="58">
        <f t="shared" si="1"/>
        <v>0</v>
      </c>
      <c r="I60" s="4"/>
      <c r="J60" s="108">
        <v>0</v>
      </c>
      <c r="K60" s="108">
        <v>0</v>
      </c>
      <c r="L60" s="4">
        <f t="shared" si="2"/>
        <v>0</v>
      </c>
      <c r="M60" s="4"/>
      <c r="N60" s="108">
        <v>0</v>
      </c>
      <c r="O60" s="108">
        <v>0</v>
      </c>
      <c r="P60" s="58">
        <f t="shared" si="3"/>
        <v>0</v>
      </c>
      <c r="Q60" s="4"/>
      <c r="R60" s="62">
        <f t="shared" si="4"/>
        <v>0</v>
      </c>
      <c r="S60" s="10">
        <f t="shared" si="5"/>
        <v>0</v>
      </c>
      <c r="T60" s="10">
        <f t="shared" si="6"/>
        <v>0</v>
      </c>
      <c r="U60" s="98">
        <v>1</v>
      </c>
      <c r="V60" s="10">
        <f t="shared" si="7"/>
        <v>0</v>
      </c>
      <c r="W60" s="10">
        <f t="shared" si="8"/>
        <v>0</v>
      </c>
      <c r="X60" s="10">
        <f t="shared" si="9"/>
        <v>0</v>
      </c>
      <c r="Y60" s="32">
        <f t="shared" si="10"/>
        <v>0</v>
      </c>
    </row>
    <row r="61" spans="1:25" x14ac:dyDescent="0.2">
      <c r="A61" s="91" t="s">
        <v>61</v>
      </c>
      <c r="B61" s="108">
        <v>5</v>
      </c>
      <c r="C61" s="108">
        <v>5</v>
      </c>
      <c r="D61" s="58">
        <f t="shared" si="0"/>
        <v>0</v>
      </c>
      <c r="E61" s="4"/>
      <c r="F61" s="108">
        <v>2</v>
      </c>
      <c r="G61" s="108">
        <v>2</v>
      </c>
      <c r="H61" s="58">
        <f t="shared" si="1"/>
        <v>0</v>
      </c>
      <c r="I61" s="4"/>
      <c r="J61" s="108">
        <v>0.5</v>
      </c>
      <c r="K61" s="108">
        <v>0.5</v>
      </c>
      <c r="L61" s="4">
        <f t="shared" si="2"/>
        <v>0</v>
      </c>
      <c r="M61" s="4"/>
      <c r="N61" s="108">
        <v>1.5</v>
      </c>
      <c r="O61" s="108">
        <v>1.5</v>
      </c>
      <c r="P61" s="58">
        <f t="shared" si="3"/>
        <v>0</v>
      </c>
      <c r="Q61" s="4"/>
      <c r="R61" s="62">
        <f t="shared" si="4"/>
        <v>0</v>
      </c>
      <c r="S61" s="10">
        <f t="shared" si="5"/>
        <v>0</v>
      </c>
      <c r="T61" s="10">
        <f t="shared" si="6"/>
        <v>0</v>
      </c>
      <c r="U61" s="98">
        <v>1</v>
      </c>
      <c r="V61" s="10">
        <f t="shared" si="7"/>
        <v>0</v>
      </c>
      <c r="W61" s="10">
        <f t="shared" si="8"/>
        <v>0</v>
      </c>
      <c r="X61" s="10">
        <f t="shared" si="9"/>
        <v>0</v>
      </c>
      <c r="Y61" s="32">
        <f t="shared" si="10"/>
        <v>0</v>
      </c>
    </row>
    <row r="62" spans="1:25" x14ac:dyDescent="0.2">
      <c r="A62" s="91" t="s">
        <v>62</v>
      </c>
      <c r="B62" s="108">
        <v>5</v>
      </c>
      <c r="C62" s="108">
        <v>5</v>
      </c>
      <c r="D62" s="58">
        <f t="shared" si="0"/>
        <v>0</v>
      </c>
      <c r="E62" s="4"/>
      <c r="F62" s="108">
        <v>2</v>
      </c>
      <c r="G62" s="108">
        <v>2</v>
      </c>
      <c r="H62" s="58">
        <f t="shared" si="1"/>
        <v>0</v>
      </c>
      <c r="I62" s="4"/>
      <c r="J62" s="108">
        <v>0.5</v>
      </c>
      <c r="K62" s="108">
        <v>0.5</v>
      </c>
      <c r="L62" s="4">
        <f t="shared" si="2"/>
        <v>0</v>
      </c>
      <c r="M62" s="4"/>
      <c r="N62" s="108">
        <v>1.5</v>
      </c>
      <c r="O62" s="108">
        <v>1.5</v>
      </c>
      <c r="P62" s="58">
        <f t="shared" si="3"/>
        <v>0</v>
      </c>
      <c r="Q62" s="4"/>
      <c r="R62" s="62">
        <f t="shared" si="4"/>
        <v>0</v>
      </c>
      <c r="S62" s="10">
        <f t="shared" si="5"/>
        <v>0</v>
      </c>
      <c r="T62" s="10">
        <f t="shared" si="6"/>
        <v>0</v>
      </c>
      <c r="U62" s="98">
        <v>1</v>
      </c>
      <c r="V62" s="10">
        <f t="shared" si="7"/>
        <v>0</v>
      </c>
      <c r="W62" s="10">
        <f t="shared" si="8"/>
        <v>0</v>
      </c>
      <c r="X62" s="10">
        <f t="shared" si="9"/>
        <v>0</v>
      </c>
      <c r="Y62" s="32">
        <f t="shared" si="10"/>
        <v>0</v>
      </c>
    </row>
    <row r="63" spans="1:25" x14ac:dyDescent="0.2">
      <c r="A63" s="91" t="s">
        <v>63</v>
      </c>
      <c r="B63" s="108">
        <v>12</v>
      </c>
      <c r="C63" s="108">
        <v>12</v>
      </c>
      <c r="D63" s="58">
        <f t="shared" si="0"/>
        <v>0</v>
      </c>
      <c r="E63" s="4"/>
      <c r="F63" s="108">
        <v>4.5</v>
      </c>
      <c r="G63" s="108">
        <v>4.5</v>
      </c>
      <c r="H63" s="58">
        <f t="shared" si="1"/>
        <v>0</v>
      </c>
      <c r="I63" s="4"/>
      <c r="J63" s="108">
        <v>0</v>
      </c>
      <c r="K63" s="108">
        <v>0</v>
      </c>
      <c r="L63" s="4">
        <f t="shared" si="2"/>
        <v>0</v>
      </c>
      <c r="M63" s="4"/>
      <c r="N63" s="108">
        <v>3</v>
      </c>
      <c r="O63" s="108">
        <v>3</v>
      </c>
      <c r="P63" s="58">
        <f t="shared" si="3"/>
        <v>0</v>
      </c>
      <c r="Q63" s="4"/>
      <c r="R63" s="62">
        <f t="shared" si="4"/>
        <v>0</v>
      </c>
      <c r="S63" s="10">
        <f t="shared" si="5"/>
        <v>0</v>
      </c>
      <c r="T63" s="10">
        <f t="shared" si="6"/>
        <v>0</v>
      </c>
      <c r="U63" s="98">
        <v>1</v>
      </c>
      <c r="V63" s="10">
        <f t="shared" si="7"/>
        <v>0</v>
      </c>
      <c r="W63" s="10">
        <f t="shared" si="8"/>
        <v>0</v>
      </c>
      <c r="X63" s="10">
        <f t="shared" si="9"/>
        <v>0</v>
      </c>
      <c r="Y63" s="32">
        <f t="shared" si="10"/>
        <v>0</v>
      </c>
    </row>
    <row r="64" spans="1:25" x14ac:dyDescent="0.2">
      <c r="A64" s="100" t="s">
        <v>65</v>
      </c>
      <c r="B64" s="108">
        <v>3.5</v>
      </c>
      <c r="C64" s="108">
        <v>3.5</v>
      </c>
      <c r="D64" s="58">
        <f t="shared" si="0"/>
        <v>0</v>
      </c>
      <c r="E64" s="4"/>
      <c r="F64" s="108">
        <v>1</v>
      </c>
      <c r="G64" s="108">
        <v>1</v>
      </c>
      <c r="H64" s="58">
        <f t="shared" si="1"/>
        <v>0</v>
      </c>
      <c r="I64" s="4"/>
      <c r="J64" s="108">
        <v>0</v>
      </c>
      <c r="K64" s="108">
        <v>0</v>
      </c>
      <c r="L64" s="4">
        <f t="shared" si="2"/>
        <v>0</v>
      </c>
      <c r="M64" s="4"/>
      <c r="N64" s="108">
        <v>1</v>
      </c>
      <c r="O64" s="108">
        <v>1</v>
      </c>
      <c r="P64" s="58">
        <f t="shared" si="3"/>
        <v>0</v>
      </c>
      <c r="Q64" s="4"/>
      <c r="R64" s="62">
        <f t="shared" si="4"/>
        <v>0</v>
      </c>
      <c r="S64" s="10">
        <f t="shared" si="5"/>
        <v>0</v>
      </c>
      <c r="T64" s="10">
        <f t="shared" si="6"/>
        <v>0</v>
      </c>
      <c r="U64" s="98">
        <v>1</v>
      </c>
      <c r="V64" s="10">
        <f t="shared" si="7"/>
        <v>0</v>
      </c>
      <c r="W64" s="10">
        <f t="shared" si="8"/>
        <v>0</v>
      </c>
      <c r="X64" s="10">
        <f t="shared" si="9"/>
        <v>0</v>
      </c>
      <c r="Y64" s="32">
        <f t="shared" si="10"/>
        <v>0</v>
      </c>
    </row>
    <row r="65" spans="1:25" x14ac:dyDescent="0.2">
      <c r="A65" s="100" t="s">
        <v>66</v>
      </c>
      <c r="B65" s="108">
        <v>6.5</v>
      </c>
      <c r="C65" s="108">
        <v>6.5</v>
      </c>
      <c r="D65" s="58">
        <f t="shared" si="0"/>
        <v>0</v>
      </c>
      <c r="E65" s="4"/>
      <c r="F65" s="108">
        <v>2</v>
      </c>
      <c r="G65" s="108">
        <v>2</v>
      </c>
      <c r="H65" s="58">
        <f t="shared" si="1"/>
        <v>0</v>
      </c>
      <c r="I65" s="4"/>
      <c r="J65" s="108">
        <v>0</v>
      </c>
      <c r="K65" s="108">
        <v>0</v>
      </c>
      <c r="L65" s="4">
        <f t="shared" si="2"/>
        <v>0</v>
      </c>
      <c r="M65" s="4"/>
      <c r="N65" s="108">
        <v>1.5</v>
      </c>
      <c r="O65" s="108">
        <v>1.5</v>
      </c>
      <c r="P65" s="58">
        <f t="shared" si="3"/>
        <v>0</v>
      </c>
      <c r="Q65" s="4"/>
      <c r="R65" s="62">
        <f t="shared" si="4"/>
        <v>0</v>
      </c>
      <c r="S65" s="10">
        <f t="shared" si="5"/>
        <v>0</v>
      </c>
      <c r="T65" s="10">
        <f t="shared" si="6"/>
        <v>0</v>
      </c>
      <c r="U65" s="98">
        <v>1</v>
      </c>
      <c r="V65" s="10">
        <f t="shared" si="7"/>
        <v>0</v>
      </c>
      <c r="W65" s="10">
        <f t="shared" si="8"/>
        <v>0</v>
      </c>
      <c r="X65" s="10">
        <f t="shared" si="9"/>
        <v>0</v>
      </c>
      <c r="Y65" s="32">
        <f t="shared" si="10"/>
        <v>0</v>
      </c>
    </row>
    <row r="66" spans="1:25" x14ac:dyDescent="0.2">
      <c r="A66" s="100" t="s">
        <v>68</v>
      </c>
      <c r="B66" s="108">
        <v>4</v>
      </c>
      <c r="C66" s="108">
        <v>4</v>
      </c>
      <c r="D66" s="58">
        <f t="shared" si="0"/>
        <v>0</v>
      </c>
      <c r="E66" s="4"/>
      <c r="F66" s="108">
        <v>2</v>
      </c>
      <c r="G66" s="108">
        <v>2</v>
      </c>
      <c r="H66" s="58">
        <f t="shared" si="1"/>
        <v>0</v>
      </c>
      <c r="I66" s="4"/>
      <c r="J66" s="108">
        <v>0</v>
      </c>
      <c r="K66" s="108">
        <v>0</v>
      </c>
      <c r="L66" s="4">
        <f t="shared" si="2"/>
        <v>0</v>
      </c>
      <c r="M66" s="4"/>
      <c r="N66" s="108">
        <v>1.5</v>
      </c>
      <c r="O66" s="108">
        <v>1.5</v>
      </c>
      <c r="P66" s="58">
        <f t="shared" si="3"/>
        <v>0</v>
      </c>
      <c r="Q66" s="4"/>
      <c r="R66" s="62">
        <f t="shared" si="4"/>
        <v>0</v>
      </c>
      <c r="S66" s="10">
        <f t="shared" si="5"/>
        <v>0</v>
      </c>
      <c r="T66" s="10">
        <f t="shared" si="6"/>
        <v>0</v>
      </c>
      <c r="U66" s="98">
        <v>1</v>
      </c>
      <c r="V66" s="10">
        <f t="shared" si="7"/>
        <v>0</v>
      </c>
      <c r="W66" s="10">
        <f t="shared" si="8"/>
        <v>0</v>
      </c>
      <c r="X66" s="10">
        <f t="shared" si="9"/>
        <v>0</v>
      </c>
      <c r="Y66" s="32">
        <f t="shared" si="10"/>
        <v>0</v>
      </c>
    </row>
    <row r="67" spans="1:25" x14ac:dyDescent="0.2">
      <c r="A67" s="101" t="s">
        <v>70</v>
      </c>
      <c r="B67" s="108">
        <v>6</v>
      </c>
      <c r="C67" s="108">
        <v>6</v>
      </c>
      <c r="D67" s="58">
        <f t="shared" si="0"/>
        <v>0</v>
      </c>
      <c r="E67" s="4"/>
      <c r="F67" s="108">
        <v>2</v>
      </c>
      <c r="G67" s="108">
        <v>2</v>
      </c>
      <c r="H67" s="58">
        <f t="shared" si="1"/>
        <v>0</v>
      </c>
      <c r="I67" s="4"/>
      <c r="J67" s="108">
        <v>0</v>
      </c>
      <c r="K67" s="108">
        <v>0</v>
      </c>
      <c r="L67" s="4">
        <f t="shared" si="2"/>
        <v>0</v>
      </c>
      <c r="M67" s="4"/>
      <c r="N67" s="108">
        <v>1</v>
      </c>
      <c r="O67" s="108">
        <v>1</v>
      </c>
      <c r="P67" s="58">
        <f t="shared" si="3"/>
        <v>0</v>
      </c>
      <c r="Q67" s="4"/>
      <c r="R67" s="62">
        <f t="shared" si="4"/>
        <v>0</v>
      </c>
      <c r="S67" s="10">
        <f t="shared" si="5"/>
        <v>0</v>
      </c>
      <c r="T67" s="10">
        <f t="shared" si="6"/>
        <v>0</v>
      </c>
      <c r="U67" s="98">
        <v>1</v>
      </c>
      <c r="V67" s="10">
        <f t="shared" si="7"/>
        <v>0</v>
      </c>
      <c r="W67" s="10">
        <f t="shared" si="8"/>
        <v>0</v>
      </c>
      <c r="X67" s="10">
        <f t="shared" si="9"/>
        <v>0</v>
      </c>
      <c r="Y67" s="32">
        <f t="shared" si="10"/>
        <v>0</v>
      </c>
    </row>
    <row r="68" spans="1:25" ht="28.5" x14ac:dyDescent="0.2">
      <c r="A68" s="102" t="s">
        <v>19</v>
      </c>
      <c r="B68" s="108">
        <v>1.5</v>
      </c>
      <c r="C68" s="108">
        <v>1.5</v>
      </c>
      <c r="D68" s="58">
        <f t="shared" si="0"/>
        <v>0</v>
      </c>
      <c r="E68" s="4"/>
      <c r="F68" s="108">
        <v>0.5</v>
      </c>
      <c r="G68" s="108">
        <v>0.5</v>
      </c>
      <c r="H68" s="58">
        <f t="shared" si="1"/>
        <v>0</v>
      </c>
      <c r="I68" s="4"/>
      <c r="J68" s="108">
        <v>0</v>
      </c>
      <c r="K68" s="108">
        <v>0</v>
      </c>
      <c r="L68" s="4">
        <f t="shared" si="2"/>
        <v>0</v>
      </c>
      <c r="M68" s="4"/>
      <c r="N68" s="108">
        <v>0</v>
      </c>
      <c r="O68" s="108">
        <v>0</v>
      </c>
      <c r="P68" s="58">
        <f t="shared" si="3"/>
        <v>0</v>
      </c>
      <c r="Q68" s="4"/>
      <c r="R68" s="62">
        <f t="shared" si="4"/>
        <v>0</v>
      </c>
      <c r="S68" s="10">
        <f t="shared" si="5"/>
        <v>0</v>
      </c>
      <c r="T68" s="10">
        <f t="shared" si="6"/>
        <v>0</v>
      </c>
      <c r="U68" s="98">
        <v>1</v>
      </c>
      <c r="V68" s="10">
        <f t="shared" si="7"/>
        <v>0</v>
      </c>
      <c r="W68" s="10">
        <f t="shared" si="8"/>
        <v>0</v>
      </c>
      <c r="X68" s="10">
        <f t="shared" si="9"/>
        <v>0</v>
      </c>
      <c r="Y68" s="32">
        <f t="shared" si="10"/>
        <v>0</v>
      </c>
    </row>
    <row r="69" spans="1:25" x14ac:dyDescent="0.2">
      <c r="A69" s="91" t="s">
        <v>71</v>
      </c>
      <c r="B69" s="108">
        <v>2.5</v>
      </c>
      <c r="C69" s="108">
        <v>2.5</v>
      </c>
      <c r="D69" s="58">
        <f t="shared" si="0"/>
        <v>0</v>
      </c>
      <c r="E69" s="4"/>
      <c r="F69" s="108">
        <v>1</v>
      </c>
      <c r="G69" s="108">
        <v>1</v>
      </c>
      <c r="H69" s="58">
        <f t="shared" si="1"/>
        <v>0</v>
      </c>
      <c r="I69" s="4"/>
      <c r="J69" s="108">
        <v>0</v>
      </c>
      <c r="K69" s="108">
        <v>0</v>
      </c>
      <c r="L69" s="4">
        <f t="shared" si="2"/>
        <v>0</v>
      </c>
      <c r="M69" s="4"/>
      <c r="N69" s="108">
        <v>0.5</v>
      </c>
      <c r="O69" s="108">
        <v>0.5</v>
      </c>
      <c r="P69" s="58">
        <f t="shared" si="3"/>
        <v>0</v>
      </c>
      <c r="Q69" s="4"/>
      <c r="R69" s="62">
        <f t="shared" si="4"/>
        <v>0</v>
      </c>
      <c r="S69" s="10">
        <f t="shared" si="5"/>
        <v>0</v>
      </c>
      <c r="T69" s="10">
        <f t="shared" si="6"/>
        <v>0</v>
      </c>
      <c r="U69" s="98">
        <v>1</v>
      </c>
      <c r="V69" s="10">
        <f t="shared" si="7"/>
        <v>0</v>
      </c>
      <c r="W69" s="10">
        <f t="shared" si="8"/>
        <v>0</v>
      </c>
      <c r="X69" s="10">
        <f t="shared" si="9"/>
        <v>0</v>
      </c>
      <c r="Y69" s="32">
        <f t="shared" si="10"/>
        <v>0</v>
      </c>
    </row>
    <row r="70" spans="1:25" x14ac:dyDescent="0.2">
      <c r="A70" s="97" t="s">
        <v>48</v>
      </c>
      <c r="B70" s="108">
        <v>1.5</v>
      </c>
      <c r="C70" s="108">
        <v>1.5</v>
      </c>
      <c r="D70" s="58">
        <f t="shared" si="0"/>
        <v>0</v>
      </c>
      <c r="E70" s="4"/>
      <c r="F70" s="108">
        <v>1</v>
      </c>
      <c r="G70" s="108">
        <v>1</v>
      </c>
      <c r="H70" s="58">
        <f t="shared" si="1"/>
        <v>0</v>
      </c>
      <c r="I70" s="4"/>
      <c r="J70" s="108">
        <v>0</v>
      </c>
      <c r="K70" s="108">
        <v>0</v>
      </c>
      <c r="L70" s="4">
        <f t="shared" si="2"/>
        <v>0</v>
      </c>
      <c r="M70" s="4"/>
      <c r="N70" s="108">
        <v>0.5</v>
      </c>
      <c r="O70" s="108">
        <v>0.5</v>
      </c>
      <c r="P70" s="58">
        <f t="shared" si="3"/>
        <v>0</v>
      </c>
      <c r="Q70" s="4"/>
      <c r="R70" s="62">
        <f t="shared" si="4"/>
        <v>0</v>
      </c>
      <c r="S70" s="10">
        <f t="shared" si="5"/>
        <v>0</v>
      </c>
      <c r="T70" s="10">
        <f t="shared" si="6"/>
        <v>0</v>
      </c>
      <c r="U70" s="98">
        <v>1</v>
      </c>
      <c r="V70" s="10">
        <f t="shared" si="7"/>
        <v>0</v>
      </c>
      <c r="W70" s="10">
        <f t="shared" si="8"/>
        <v>0</v>
      </c>
      <c r="X70" s="10">
        <f t="shared" si="9"/>
        <v>0</v>
      </c>
      <c r="Y70" s="32">
        <f t="shared" si="10"/>
        <v>0</v>
      </c>
    </row>
    <row r="71" spans="1:25" x14ac:dyDescent="0.2">
      <c r="A71" s="100" t="s">
        <v>72</v>
      </c>
      <c r="B71" s="108">
        <v>4.5</v>
      </c>
      <c r="C71" s="108">
        <v>4.5</v>
      </c>
      <c r="D71" s="58">
        <f t="shared" si="0"/>
        <v>0</v>
      </c>
      <c r="E71" s="4"/>
      <c r="F71" s="108">
        <v>1.5</v>
      </c>
      <c r="G71" s="108">
        <v>1.5</v>
      </c>
      <c r="H71" s="58">
        <f t="shared" si="1"/>
        <v>0</v>
      </c>
      <c r="I71" s="4"/>
      <c r="J71" s="108">
        <v>0</v>
      </c>
      <c r="K71" s="108">
        <v>0</v>
      </c>
      <c r="L71" s="4">
        <f t="shared" si="2"/>
        <v>0</v>
      </c>
      <c r="M71" s="4"/>
      <c r="N71" s="108">
        <v>0.5</v>
      </c>
      <c r="O71" s="108">
        <v>0.5</v>
      </c>
      <c r="P71" s="58">
        <f t="shared" si="3"/>
        <v>0</v>
      </c>
      <c r="Q71" s="4"/>
      <c r="R71" s="62">
        <f t="shared" si="4"/>
        <v>0</v>
      </c>
      <c r="S71" s="10">
        <f t="shared" si="5"/>
        <v>0</v>
      </c>
      <c r="T71" s="10">
        <f t="shared" si="6"/>
        <v>0</v>
      </c>
      <c r="U71" s="98">
        <v>1</v>
      </c>
      <c r="V71" s="10">
        <f t="shared" si="7"/>
        <v>0</v>
      </c>
      <c r="W71" s="10">
        <f t="shared" si="8"/>
        <v>0</v>
      </c>
      <c r="X71" s="10">
        <f t="shared" si="9"/>
        <v>0</v>
      </c>
      <c r="Y71" s="32">
        <f t="shared" si="10"/>
        <v>0</v>
      </c>
    </row>
    <row r="72" spans="1:25" x14ac:dyDescent="0.2">
      <c r="A72" s="91" t="s">
        <v>20</v>
      </c>
      <c r="B72" s="108">
        <v>2</v>
      </c>
      <c r="C72" s="108">
        <v>2</v>
      </c>
      <c r="D72" s="58">
        <f t="shared" ref="D72:D135" si="11">C72-B72</f>
        <v>0</v>
      </c>
      <c r="E72" s="4"/>
      <c r="F72" s="108">
        <v>1</v>
      </c>
      <c r="G72" s="108">
        <v>1</v>
      </c>
      <c r="H72" s="58">
        <f t="shared" ref="H72:H135" si="12">G72-F72</f>
        <v>0</v>
      </c>
      <c r="I72" s="4"/>
      <c r="J72" s="108">
        <v>0</v>
      </c>
      <c r="K72" s="108">
        <v>0</v>
      </c>
      <c r="L72" s="4">
        <f t="shared" ref="L72:L135" si="13">K72-J72</f>
        <v>0</v>
      </c>
      <c r="M72" s="4"/>
      <c r="N72" s="108">
        <v>0.5</v>
      </c>
      <c r="O72" s="108">
        <v>0.5</v>
      </c>
      <c r="P72" s="58">
        <f t="shared" ref="P72:P135" si="14">O72-N72</f>
        <v>0</v>
      </c>
      <c r="Q72" s="4"/>
      <c r="R72" s="62">
        <f t="shared" ref="R72:R135" si="15">D72+H72+L72+P72</f>
        <v>0</v>
      </c>
      <c r="S72" s="10">
        <f t="shared" ref="S72:S135" si="16">R72*$S$5</f>
        <v>0</v>
      </c>
      <c r="T72" s="10">
        <f t="shared" ref="T72:T135" si="17">S72*$T$5</f>
        <v>0</v>
      </c>
      <c r="U72" s="98">
        <v>1</v>
      </c>
      <c r="V72" s="10">
        <f t="shared" ref="V72:V135" si="18">S72*(U72-1)</f>
        <v>0</v>
      </c>
      <c r="W72" s="10">
        <f t="shared" ref="W72:W135" si="19">T72*(U72-1)</f>
        <v>0</v>
      </c>
      <c r="X72" s="10">
        <f t="shared" ref="X72:X135" si="20">R72*$X$5</f>
        <v>0</v>
      </c>
      <c r="Y72" s="32">
        <f t="shared" ref="Y72:Y135" si="21">S72+T72+V72+W72+X72</f>
        <v>0</v>
      </c>
    </row>
    <row r="73" spans="1:25" x14ac:dyDescent="0.2">
      <c r="A73" s="97" t="s">
        <v>73</v>
      </c>
      <c r="B73" s="108">
        <v>2.5</v>
      </c>
      <c r="C73" s="108">
        <v>2.5</v>
      </c>
      <c r="D73" s="58">
        <f t="shared" si="11"/>
        <v>0</v>
      </c>
      <c r="E73" s="4"/>
      <c r="F73" s="108">
        <v>1</v>
      </c>
      <c r="G73" s="108">
        <v>1</v>
      </c>
      <c r="H73" s="58">
        <f t="shared" si="12"/>
        <v>0</v>
      </c>
      <c r="I73" s="4"/>
      <c r="J73" s="108">
        <v>0</v>
      </c>
      <c r="K73" s="108">
        <v>0</v>
      </c>
      <c r="L73" s="4">
        <f t="shared" si="13"/>
        <v>0</v>
      </c>
      <c r="M73" s="4"/>
      <c r="N73" s="108">
        <v>0.5</v>
      </c>
      <c r="O73" s="108">
        <v>0.5</v>
      </c>
      <c r="P73" s="58">
        <f t="shared" si="14"/>
        <v>0</v>
      </c>
      <c r="Q73" s="4"/>
      <c r="R73" s="62">
        <f t="shared" si="15"/>
        <v>0</v>
      </c>
      <c r="S73" s="10">
        <f t="shared" si="16"/>
        <v>0</v>
      </c>
      <c r="T73" s="10">
        <f t="shared" si="17"/>
        <v>0</v>
      </c>
      <c r="U73" s="98">
        <v>1</v>
      </c>
      <c r="V73" s="10">
        <f t="shared" si="18"/>
        <v>0</v>
      </c>
      <c r="W73" s="10">
        <f t="shared" si="19"/>
        <v>0</v>
      </c>
      <c r="X73" s="10">
        <f t="shared" si="20"/>
        <v>0</v>
      </c>
      <c r="Y73" s="32">
        <f t="shared" si="21"/>
        <v>0</v>
      </c>
    </row>
    <row r="74" spans="1:25" x14ac:dyDescent="0.2">
      <c r="A74" s="100" t="s">
        <v>74</v>
      </c>
      <c r="B74" s="108">
        <v>9.5</v>
      </c>
      <c r="C74" s="108">
        <v>9.5</v>
      </c>
      <c r="D74" s="58">
        <f t="shared" si="11"/>
        <v>0</v>
      </c>
      <c r="E74" s="4"/>
      <c r="F74" s="108">
        <v>2.7505155333333331</v>
      </c>
      <c r="G74" s="108">
        <v>2.7505155333333331</v>
      </c>
      <c r="H74" s="58">
        <f t="shared" si="12"/>
        <v>0</v>
      </c>
      <c r="I74" s="4"/>
      <c r="J74" s="108">
        <v>0.5</v>
      </c>
      <c r="K74" s="108">
        <v>0.5</v>
      </c>
      <c r="L74" s="4">
        <f t="shared" si="13"/>
        <v>0</v>
      </c>
      <c r="M74" s="4"/>
      <c r="N74" s="108">
        <v>5.2515465999999993</v>
      </c>
      <c r="O74" s="108">
        <v>5.2515465999999993</v>
      </c>
      <c r="P74" s="58">
        <f t="shared" si="14"/>
        <v>0</v>
      </c>
      <c r="Q74" s="4"/>
      <c r="R74" s="62">
        <f t="shared" si="15"/>
        <v>0</v>
      </c>
      <c r="S74" s="10">
        <f t="shared" si="16"/>
        <v>0</v>
      </c>
      <c r="T74" s="10">
        <f t="shared" si="17"/>
        <v>0</v>
      </c>
      <c r="U74" s="98">
        <v>1</v>
      </c>
      <c r="V74" s="10">
        <f t="shared" si="18"/>
        <v>0</v>
      </c>
      <c r="W74" s="10">
        <f t="shared" si="19"/>
        <v>0</v>
      </c>
      <c r="X74" s="10">
        <f t="shared" si="20"/>
        <v>0</v>
      </c>
      <c r="Y74" s="32">
        <f t="shared" si="21"/>
        <v>0</v>
      </c>
    </row>
    <row r="75" spans="1:25" x14ac:dyDescent="0.2">
      <c r="A75" s="91" t="s">
        <v>138</v>
      </c>
      <c r="B75" s="108">
        <v>9.5</v>
      </c>
      <c r="C75" s="108">
        <v>9.5</v>
      </c>
      <c r="D75" s="58">
        <f t="shared" si="11"/>
        <v>0</v>
      </c>
      <c r="E75" s="4"/>
      <c r="F75" s="108">
        <v>2.9775999999999998</v>
      </c>
      <c r="G75" s="108">
        <v>2.9775999999999998</v>
      </c>
      <c r="H75" s="58">
        <f t="shared" si="12"/>
        <v>0</v>
      </c>
      <c r="I75" s="4"/>
      <c r="J75" s="108">
        <v>3</v>
      </c>
      <c r="K75" s="108">
        <v>3</v>
      </c>
      <c r="L75" s="4">
        <f t="shared" si="13"/>
        <v>0</v>
      </c>
      <c r="M75" s="4"/>
      <c r="N75" s="108">
        <v>5.9327999999999994</v>
      </c>
      <c r="O75" s="108">
        <v>5.9327999999999994</v>
      </c>
      <c r="P75" s="58">
        <f t="shared" si="14"/>
        <v>0</v>
      </c>
      <c r="Q75" s="4"/>
      <c r="R75" s="62">
        <f t="shared" si="15"/>
        <v>0</v>
      </c>
      <c r="S75" s="10">
        <f t="shared" si="16"/>
        <v>0</v>
      </c>
      <c r="T75" s="10">
        <f t="shared" si="17"/>
        <v>0</v>
      </c>
      <c r="U75" s="98">
        <v>1</v>
      </c>
      <c r="V75" s="10">
        <f t="shared" si="18"/>
        <v>0</v>
      </c>
      <c r="W75" s="10">
        <f t="shared" si="19"/>
        <v>0</v>
      </c>
      <c r="X75" s="10">
        <f t="shared" si="20"/>
        <v>0</v>
      </c>
      <c r="Y75" s="32">
        <f t="shared" si="21"/>
        <v>0</v>
      </c>
    </row>
    <row r="76" spans="1:25" s="22" customFormat="1" x14ac:dyDescent="0.2">
      <c r="A76" s="97" t="s">
        <v>75</v>
      </c>
      <c r="B76" s="95">
        <v>4.5</v>
      </c>
      <c r="C76" s="108">
        <v>4.5</v>
      </c>
      <c r="D76" s="110">
        <f t="shared" si="11"/>
        <v>0</v>
      </c>
      <c r="E76" s="109"/>
      <c r="F76" s="95">
        <v>1</v>
      </c>
      <c r="G76" s="108">
        <v>1</v>
      </c>
      <c r="H76" s="110">
        <f t="shared" si="12"/>
        <v>0</v>
      </c>
      <c r="I76" s="109"/>
      <c r="J76" s="95">
        <v>0</v>
      </c>
      <c r="K76" s="108">
        <v>0</v>
      </c>
      <c r="L76" s="109">
        <f t="shared" si="13"/>
        <v>0</v>
      </c>
      <c r="M76" s="109"/>
      <c r="N76" s="95">
        <v>0.5</v>
      </c>
      <c r="O76" s="108">
        <v>0.5</v>
      </c>
      <c r="P76" s="110">
        <f t="shared" si="14"/>
        <v>0</v>
      </c>
      <c r="Q76" s="109"/>
      <c r="R76" s="111">
        <f t="shared" si="15"/>
        <v>0</v>
      </c>
      <c r="S76" s="112">
        <f t="shared" si="16"/>
        <v>0</v>
      </c>
      <c r="T76" s="112">
        <f t="shared" si="17"/>
        <v>0</v>
      </c>
      <c r="U76" s="98">
        <v>1</v>
      </c>
      <c r="V76" s="112">
        <f t="shared" si="18"/>
        <v>0</v>
      </c>
      <c r="W76" s="112">
        <f t="shared" si="19"/>
        <v>0</v>
      </c>
      <c r="X76" s="112">
        <f t="shared" si="20"/>
        <v>0</v>
      </c>
      <c r="Y76" s="32">
        <f t="shared" si="21"/>
        <v>0</v>
      </c>
    </row>
    <row r="77" spans="1:25" x14ac:dyDescent="0.2">
      <c r="A77" s="91" t="s">
        <v>129</v>
      </c>
      <c r="B77" s="108">
        <v>9.5</v>
      </c>
      <c r="C77" s="108">
        <v>9.5</v>
      </c>
      <c r="D77" s="58">
        <f t="shared" si="11"/>
        <v>0</v>
      </c>
      <c r="E77" s="4"/>
      <c r="F77" s="108">
        <v>2.9765338400000001</v>
      </c>
      <c r="G77" s="108">
        <v>2.9765338400000001</v>
      </c>
      <c r="H77" s="58">
        <f t="shared" si="12"/>
        <v>0</v>
      </c>
      <c r="I77" s="4"/>
      <c r="J77" s="108">
        <v>1.5</v>
      </c>
      <c r="K77" s="108">
        <v>1.5</v>
      </c>
      <c r="L77" s="4">
        <f t="shared" si="13"/>
        <v>0</v>
      </c>
      <c r="M77" s="4"/>
      <c r="N77" s="108">
        <v>5.9296015200000003</v>
      </c>
      <c r="O77" s="108">
        <v>5.9296015200000003</v>
      </c>
      <c r="P77" s="58">
        <f t="shared" si="14"/>
        <v>0</v>
      </c>
      <c r="Q77" s="4"/>
      <c r="R77" s="62">
        <f t="shared" si="15"/>
        <v>0</v>
      </c>
      <c r="S77" s="10">
        <f t="shared" si="16"/>
        <v>0</v>
      </c>
      <c r="T77" s="10">
        <f t="shared" si="17"/>
        <v>0</v>
      </c>
      <c r="U77" s="98">
        <v>1</v>
      </c>
      <c r="V77" s="10">
        <f t="shared" si="18"/>
        <v>0</v>
      </c>
      <c r="W77" s="10">
        <f t="shared" si="19"/>
        <v>0</v>
      </c>
      <c r="X77" s="10">
        <f t="shared" si="20"/>
        <v>0</v>
      </c>
      <c r="Y77" s="32">
        <f t="shared" si="21"/>
        <v>0</v>
      </c>
    </row>
    <row r="78" spans="1:25" s="22" customFormat="1" x14ac:dyDescent="0.2">
      <c r="A78" s="92" t="s">
        <v>76</v>
      </c>
      <c r="B78" s="126">
        <v>62</v>
      </c>
      <c r="C78" s="126">
        <v>62.5</v>
      </c>
      <c r="D78" s="59">
        <f t="shared" si="11"/>
        <v>0.5</v>
      </c>
      <c r="E78" s="28"/>
      <c r="F78" s="126">
        <v>28.919285680000002</v>
      </c>
      <c r="G78" s="126">
        <v>28.919285680000002</v>
      </c>
      <c r="H78" s="59">
        <f t="shared" si="12"/>
        <v>0</v>
      </c>
      <c r="I78" s="28"/>
      <c r="J78" s="126">
        <v>25</v>
      </c>
      <c r="K78" s="126">
        <v>25</v>
      </c>
      <c r="L78" s="28">
        <f t="shared" si="13"/>
        <v>0</v>
      </c>
      <c r="M78" s="28"/>
      <c r="N78" s="126">
        <v>30.484029680000003</v>
      </c>
      <c r="O78" s="126">
        <v>30.484029680000003</v>
      </c>
      <c r="P78" s="59">
        <f t="shared" si="14"/>
        <v>0</v>
      </c>
      <c r="Q78" s="28"/>
      <c r="R78" s="63">
        <f t="shared" si="15"/>
        <v>0.5</v>
      </c>
      <c r="S78" s="29">
        <f t="shared" si="16"/>
        <v>23575</v>
      </c>
      <c r="T78" s="29">
        <f t="shared" si="17"/>
        <v>4269.4324999999999</v>
      </c>
      <c r="U78" s="128">
        <v>1.00142</v>
      </c>
      <c r="V78" s="29">
        <f t="shared" si="18"/>
        <v>33.476499999999454</v>
      </c>
      <c r="W78" s="29">
        <f t="shared" si="19"/>
        <v>6.0625941499999012</v>
      </c>
      <c r="X78" s="29">
        <f t="shared" si="20"/>
        <v>3519.3889285714286</v>
      </c>
      <c r="Y78" s="29">
        <f t="shared" si="21"/>
        <v>31403.360522721428</v>
      </c>
    </row>
    <row r="79" spans="1:25" x14ac:dyDescent="0.2">
      <c r="A79" s="97" t="s">
        <v>77</v>
      </c>
      <c r="B79" s="108">
        <v>1.5</v>
      </c>
      <c r="C79" s="108">
        <v>1.5</v>
      </c>
      <c r="D79" s="58">
        <f t="shared" si="11"/>
        <v>0</v>
      </c>
      <c r="E79" s="4"/>
      <c r="F79" s="108">
        <v>0.5</v>
      </c>
      <c r="G79" s="108">
        <v>0.5</v>
      </c>
      <c r="H79" s="58">
        <f t="shared" si="12"/>
        <v>0</v>
      </c>
      <c r="I79" s="4"/>
      <c r="J79" s="108">
        <v>0</v>
      </c>
      <c r="K79" s="108">
        <v>0</v>
      </c>
      <c r="L79" s="4">
        <f t="shared" si="13"/>
        <v>0</v>
      </c>
      <c r="M79" s="4"/>
      <c r="N79" s="108">
        <v>0</v>
      </c>
      <c r="O79" s="108">
        <v>0</v>
      </c>
      <c r="P79" s="58">
        <f t="shared" si="14"/>
        <v>0</v>
      </c>
      <c r="Q79" s="4"/>
      <c r="R79" s="62">
        <f t="shared" si="15"/>
        <v>0</v>
      </c>
      <c r="S79" s="10">
        <f t="shared" si="16"/>
        <v>0</v>
      </c>
      <c r="T79" s="10">
        <f t="shared" si="17"/>
        <v>0</v>
      </c>
      <c r="U79" s="98">
        <v>1</v>
      </c>
      <c r="V79" s="10">
        <f t="shared" si="18"/>
        <v>0</v>
      </c>
      <c r="W79" s="10">
        <f t="shared" si="19"/>
        <v>0</v>
      </c>
      <c r="X79" s="10">
        <f t="shared" si="20"/>
        <v>0</v>
      </c>
      <c r="Y79" s="32">
        <f t="shared" si="21"/>
        <v>0</v>
      </c>
    </row>
    <row r="80" spans="1:25" x14ac:dyDescent="0.2">
      <c r="A80" s="91" t="s">
        <v>123</v>
      </c>
      <c r="B80" s="108">
        <v>2</v>
      </c>
      <c r="C80" s="108">
        <v>2</v>
      </c>
      <c r="D80" s="58">
        <f t="shared" si="11"/>
        <v>0</v>
      </c>
      <c r="E80" s="4"/>
      <c r="F80" s="108">
        <v>0</v>
      </c>
      <c r="G80" s="108">
        <v>0</v>
      </c>
      <c r="H80" s="58">
        <f t="shared" si="12"/>
        <v>0</v>
      </c>
      <c r="I80" s="4"/>
      <c r="J80" s="108">
        <v>1.5</v>
      </c>
      <c r="K80" s="108">
        <v>1.5</v>
      </c>
      <c r="L80" s="4">
        <f t="shared" si="13"/>
        <v>0</v>
      </c>
      <c r="M80" s="4"/>
      <c r="N80" s="108">
        <v>0</v>
      </c>
      <c r="O80" s="108">
        <v>0</v>
      </c>
      <c r="P80" s="58">
        <f t="shared" si="14"/>
        <v>0</v>
      </c>
      <c r="Q80" s="4"/>
      <c r="R80" s="62">
        <f t="shared" si="15"/>
        <v>0</v>
      </c>
      <c r="S80" s="10">
        <f t="shared" si="16"/>
        <v>0</v>
      </c>
      <c r="T80" s="10">
        <f t="shared" si="17"/>
        <v>0</v>
      </c>
      <c r="U80" s="98">
        <v>1.03227</v>
      </c>
      <c r="V80" s="10">
        <f t="shared" si="18"/>
        <v>0</v>
      </c>
      <c r="W80" s="10">
        <f t="shared" si="19"/>
        <v>0</v>
      </c>
      <c r="X80" s="10">
        <f t="shared" si="20"/>
        <v>0</v>
      </c>
      <c r="Y80" s="32">
        <f t="shared" si="21"/>
        <v>0</v>
      </c>
    </row>
    <row r="81" spans="1:25" x14ac:dyDescent="0.2">
      <c r="A81" s="100" t="s">
        <v>78</v>
      </c>
      <c r="B81" s="108">
        <v>4.5</v>
      </c>
      <c r="C81" s="108">
        <v>4.5</v>
      </c>
      <c r="D81" s="58">
        <f t="shared" si="11"/>
        <v>0</v>
      </c>
      <c r="E81" s="4"/>
      <c r="F81" s="108">
        <v>2</v>
      </c>
      <c r="G81" s="108">
        <v>2</v>
      </c>
      <c r="H81" s="58">
        <f t="shared" si="12"/>
        <v>0</v>
      </c>
      <c r="I81" s="4"/>
      <c r="J81" s="108">
        <v>0</v>
      </c>
      <c r="K81" s="108">
        <v>0</v>
      </c>
      <c r="L81" s="4">
        <f t="shared" si="13"/>
        <v>0</v>
      </c>
      <c r="M81" s="4"/>
      <c r="N81" s="108">
        <v>1.5</v>
      </c>
      <c r="O81" s="108">
        <v>1.5</v>
      </c>
      <c r="P81" s="58">
        <f t="shared" si="14"/>
        <v>0</v>
      </c>
      <c r="Q81" s="4"/>
      <c r="R81" s="62">
        <f t="shared" si="15"/>
        <v>0</v>
      </c>
      <c r="S81" s="10">
        <f t="shared" si="16"/>
        <v>0</v>
      </c>
      <c r="T81" s="10">
        <f t="shared" si="17"/>
        <v>0</v>
      </c>
      <c r="U81" s="98">
        <v>1</v>
      </c>
      <c r="V81" s="10">
        <f t="shared" si="18"/>
        <v>0</v>
      </c>
      <c r="W81" s="10">
        <f t="shared" si="19"/>
        <v>0</v>
      </c>
      <c r="X81" s="10">
        <f t="shared" si="20"/>
        <v>0</v>
      </c>
      <c r="Y81" s="32">
        <f t="shared" si="21"/>
        <v>0</v>
      </c>
    </row>
    <row r="82" spans="1:25" x14ac:dyDescent="0.2">
      <c r="A82" s="97" t="s">
        <v>79</v>
      </c>
      <c r="B82" s="108">
        <v>9</v>
      </c>
      <c r="C82" s="108">
        <v>9</v>
      </c>
      <c r="D82" s="58">
        <f t="shared" si="11"/>
        <v>0</v>
      </c>
      <c r="E82" s="4"/>
      <c r="F82" s="108">
        <v>4</v>
      </c>
      <c r="G82" s="108">
        <v>4</v>
      </c>
      <c r="H82" s="58">
        <f t="shared" si="12"/>
        <v>0</v>
      </c>
      <c r="I82" s="4"/>
      <c r="J82" s="108">
        <v>0.5</v>
      </c>
      <c r="K82" s="108">
        <v>0.5</v>
      </c>
      <c r="L82" s="4">
        <f t="shared" si="13"/>
        <v>0</v>
      </c>
      <c r="M82" s="4"/>
      <c r="N82" s="108">
        <v>3</v>
      </c>
      <c r="O82" s="108">
        <v>3</v>
      </c>
      <c r="P82" s="58">
        <f t="shared" si="14"/>
        <v>0</v>
      </c>
      <c r="Q82" s="4"/>
      <c r="R82" s="62">
        <f t="shared" si="15"/>
        <v>0</v>
      </c>
      <c r="S82" s="10">
        <f t="shared" si="16"/>
        <v>0</v>
      </c>
      <c r="T82" s="10">
        <f t="shared" si="17"/>
        <v>0</v>
      </c>
      <c r="U82" s="98">
        <v>1</v>
      </c>
      <c r="V82" s="10">
        <f t="shared" si="18"/>
        <v>0</v>
      </c>
      <c r="W82" s="10">
        <f t="shared" si="19"/>
        <v>0</v>
      </c>
      <c r="X82" s="10">
        <f t="shared" si="20"/>
        <v>0</v>
      </c>
      <c r="Y82" s="32">
        <f t="shared" si="21"/>
        <v>0</v>
      </c>
    </row>
    <row r="83" spans="1:25" x14ac:dyDescent="0.2">
      <c r="A83" s="91" t="s">
        <v>145</v>
      </c>
      <c r="B83" s="108">
        <v>6</v>
      </c>
      <c r="C83" s="108">
        <v>6</v>
      </c>
      <c r="D83" s="58">
        <f t="shared" si="11"/>
        <v>0</v>
      </c>
      <c r="E83" s="4"/>
      <c r="F83" s="108">
        <v>0</v>
      </c>
      <c r="G83" s="108">
        <v>0</v>
      </c>
      <c r="H83" s="58">
        <f t="shared" si="12"/>
        <v>0</v>
      </c>
      <c r="I83" s="4"/>
      <c r="J83" s="108">
        <v>0</v>
      </c>
      <c r="K83" s="108">
        <v>0</v>
      </c>
      <c r="L83" s="4">
        <f t="shared" si="13"/>
        <v>0</v>
      </c>
      <c r="M83" s="4"/>
      <c r="N83" s="108">
        <v>0</v>
      </c>
      <c r="O83" s="108">
        <v>0</v>
      </c>
      <c r="P83" s="58">
        <f t="shared" si="14"/>
        <v>0</v>
      </c>
      <c r="Q83" s="4"/>
      <c r="R83" s="62">
        <f t="shared" si="15"/>
        <v>0</v>
      </c>
      <c r="S83" s="10">
        <f t="shared" si="16"/>
        <v>0</v>
      </c>
      <c r="T83" s="10">
        <f t="shared" si="17"/>
        <v>0</v>
      </c>
      <c r="U83" s="98">
        <v>1</v>
      </c>
      <c r="V83" s="10">
        <f t="shared" si="18"/>
        <v>0</v>
      </c>
      <c r="W83" s="10">
        <f t="shared" si="19"/>
        <v>0</v>
      </c>
      <c r="X83" s="10">
        <f t="shared" si="20"/>
        <v>0</v>
      </c>
      <c r="Y83" s="32">
        <f t="shared" si="21"/>
        <v>0</v>
      </c>
    </row>
    <row r="84" spans="1:25" x14ac:dyDescent="0.2">
      <c r="A84" s="97" t="s">
        <v>84</v>
      </c>
      <c r="B84" s="108">
        <v>2</v>
      </c>
      <c r="C84" s="108">
        <v>2</v>
      </c>
      <c r="D84" s="58">
        <f t="shared" si="11"/>
        <v>0</v>
      </c>
      <c r="E84" s="4"/>
      <c r="F84" s="108">
        <v>2</v>
      </c>
      <c r="G84" s="108">
        <v>2</v>
      </c>
      <c r="H84" s="58">
        <f t="shared" si="12"/>
        <v>0</v>
      </c>
      <c r="I84" s="4"/>
      <c r="J84" s="108">
        <v>0</v>
      </c>
      <c r="K84" s="108">
        <v>0</v>
      </c>
      <c r="L84" s="4">
        <f t="shared" si="13"/>
        <v>0</v>
      </c>
      <c r="M84" s="4"/>
      <c r="N84" s="108">
        <v>1.5</v>
      </c>
      <c r="O84" s="108">
        <v>1.5</v>
      </c>
      <c r="P84" s="58">
        <f t="shared" si="14"/>
        <v>0</v>
      </c>
      <c r="Q84" s="4"/>
      <c r="R84" s="62">
        <f t="shared" si="15"/>
        <v>0</v>
      </c>
      <c r="S84" s="10">
        <f t="shared" si="16"/>
        <v>0</v>
      </c>
      <c r="T84" s="10">
        <f t="shared" si="17"/>
        <v>0</v>
      </c>
      <c r="U84" s="98">
        <v>1</v>
      </c>
      <c r="V84" s="10">
        <f t="shared" si="18"/>
        <v>0</v>
      </c>
      <c r="W84" s="10">
        <f t="shared" si="19"/>
        <v>0</v>
      </c>
      <c r="X84" s="10">
        <f t="shared" si="20"/>
        <v>0</v>
      </c>
      <c r="Y84" s="32">
        <f t="shared" si="21"/>
        <v>0</v>
      </c>
    </row>
    <row r="85" spans="1:25" x14ac:dyDescent="0.2">
      <c r="A85" s="97" t="s">
        <v>80</v>
      </c>
      <c r="B85" s="108">
        <v>3</v>
      </c>
      <c r="C85" s="108">
        <v>3</v>
      </c>
      <c r="D85" s="58">
        <f t="shared" si="11"/>
        <v>0</v>
      </c>
      <c r="E85" s="4"/>
      <c r="F85" s="108">
        <v>1</v>
      </c>
      <c r="G85" s="108">
        <v>1</v>
      </c>
      <c r="H85" s="58">
        <f t="shared" si="12"/>
        <v>0</v>
      </c>
      <c r="I85" s="4"/>
      <c r="J85" s="108">
        <v>0</v>
      </c>
      <c r="K85" s="108">
        <v>0</v>
      </c>
      <c r="L85" s="4">
        <f t="shared" si="13"/>
        <v>0</v>
      </c>
      <c r="M85" s="4"/>
      <c r="N85" s="108">
        <v>0.5</v>
      </c>
      <c r="O85" s="108">
        <v>0.5</v>
      </c>
      <c r="P85" s="58">
        <f t="shared" si="14"/>
        <v>0</v>
      </c>
      <c r="Q85" s="4"/>
      <c r="R85" s="62">
        <f t="shared" si="15"/>
        <v>0</v>
      </c>
      <c r="S85" s="10">
        <f t="shared" si="16"/>
        <v>0</v>
      </c>
      <c r="T85" s="10">
        <f t="shared" si="17"/>
        <v>0</v>
      </c>
      <c r="U85" s="98">
        <v>1</v>
      </c>
      <c r="V85" s="10">
        <f t="shared" si="18"/>
        <v>0</v>
      </c>
      <c r="W85" s="10">
        <f t="shared" si="19"/>
        <v>0</v>
      </c>
      <c r="X85" s="10">
        <f t="shared" si="20"/>
        <v>0</v>
      </c>
      <c r="Y85" s="32">
        <f t="shared" si="21"/>
        <v>0</v>
      </c>
    </row>
    <row r="86" spans="1:25" x14ac:dyDescent="0.2">
      <c r="A86" s="97" t="s">
        <v>67</v>
      </c>
      <c r="B86" s="108">
        <v>1.5</v>
      </c>
      <c r="C86" s="108">
        <v>1.5</v>
      </c>
      <c r="D86" s="58">
        <f t="shared" si="11"/>
        <v>0</v>
      </c>
      <c r="E86" s="4"/>
      <c r="F86" s="108">
        <v>0</v>
      </c>
      <c r="G86" s="108">
        <v>0</v>
      </c>
      <c r="H86" s="58">
        <f t="shared" si="12"/>
        <v>0</v>
      </c>
      <c r="I86" s="4"/>
      <c r="J86" s="108">
        <v>0</v>
      </c>
      <c r="K86" s="108">
        <v>0</v>
      </c>
      <c r="L86" s="4">
        <f t="shared" si="13"/>
        <v>0</v>
      </c>
      <c r="M86" s="4"/>
      <c r="N86" s="108">
        <v>0</v>
      </c>
      <c r="O86" s="108">
        <v>0</v>
      </c>
      <c r="P86" s="58">
        <f t="shared" si="14"/>
        <v>0</v>
      </c>
      <c r="Q86" s="4"/>
      <c r="R86" s="62">
        <f t="shared" si="15"/>
        <v>0</v>
      </c>
      <c r="S86" s="10">
        <f t="shared" si="16"/>
        <v>0</v>
      </c>
      <c r="T86" s="10">
        <f t="shared" si="17"/>
        <v>0</v>
      </c>
      <c r="U86" s="98">
        <v>1</v>
      </c>
      <c r="V86" s="10">
        <f t="shared" si="18"/>
        <v>0</v>
      </c>
      <c r="W86" s="10">
        <f t="shared" si="19"/>
        <v>0</v>
      </c>
      <c r="X86" s="10">
        <f t="shared" si="20"/>
        <v>0</v>
      </c>
      <c r="Y86" s="32">
        <f t="shared" si="21"/>
        <v>0</v>
      </c>
    </row>
    <row r="87" spans="1:25" x14ac:dyDescent="0.2">
      <c r="A87" s="97" t="s">
        <v>81</v>
      </c>
      <c r="B87" s="108">
        <v>5</v>
      </c>
      <c r="C87" s="108">
        <v>5</v>
      </c>
      <c r="D87" s="58">
        <f t="shared" si="11"/>
        <v>0</v>
      </c>
      <c r="E87" s="4"/>
      <c r="F87" s="108">
        <v>2</v>
      </c>
      <c r="G87" s="108">
        <v>2</v>
      </c>
      <c r="H87" s="58">
        <f t="shared" si="12"/>
        <v>0</v>
      </c>
      <c r="I87" s="4"/>
      <c r="J87" s="108">
        <v>0.5</v>
      </c>
      <c r="K87" s="108">
        <v>0.5</v>
      </c>
      <c r="L87" s="4">
        <f t="shared" si="13"/>
        <v>0</v>
      </c>
      <c r="M87" s="4"/>
      <c r="N87" s="108">
        <v>1.5</v>
      </c>
      <c r="O87" s="108">
        <v>1.5</v>
      </c>
      <c r="P87" s="58">
        <f t="shared" si="14"/>
        <v>0</v>
      </c>
      <c r="Q87" s="4"/>
      <c r="R87" s="62">
        <f t="shared" si="15"/>
        <v>0</v>
      </c>
      <c r="S87" s="10">
        <f t="shared" si="16"/>
        <v>0</v>
      </c>
      <c r="T87" s="10">
        <f t="shared" si="17"/>
        <v>0</v>
      </c>
      <c r="U87" s="98">
        <v>1</v>
      </c>
      <c r="V87" s="10">
        <f t="shared" si="18"/>
        <v>0</v>
      </c>
      <c r="W87" s="10">
        <f t="shared" si="19"/>
        <v>0</v>
      </c>
      <c r="X87" s="10">
        <f t="shared" si="20"/>
        <v>0</v>
      </c>
      <c r="Y87" s="32">
        <f t="shared" si="21"/>
        <v>0</v>
      </c>
    </row>
    <row r="88" spans="1:25" x14ac:dyDescent="0.2">
      <c r="A88" s="97" t="s">
        <v>83</v>
      </c>
      <c r="B88" s="108">
        <v>7.5</v>
      </c>
      <c r="C88" s="108">
        <v>7.5</v>
      </c>
      <c r="D88" s="58">
        <f t="shared" si="11"/>
        <v>0</v>
      </c>
      <c r="E88" s="4"/>
      <c r="F88" s="108">
        <v>1.5</v>
      </c>
      <c r="G88" s="108">
        <v>1.5</v>
      </c>
      <c r="H88" s="58">
        <f t="shared" si="12"/>
        <v>0</v>
      </c>
      <c r="I88" s="4"/>
      <c r="J88" s="108">
        <v>1</v>
      </c>
      <c r="K88" s="108">
        <v>1</v>
      </c>
      <c r="L88" s="4">
        <f t="shared" si="13"/>
        <v>0</v>
      </c>
      <c r="M88" s="4"/>
      <c r="N88" s="108">
        <v>1</v>
      </c>
      <c r="O88" s="108">
        <v>1</v>
      </c>
      <c r="P88" s="58">
        <f t="shared" si="14"/>
        <v>0</v>
      </c>
      <c r="Q88" s="4"/>
      <c r="R88" s="62">
        <f t="shared" si="15"/>
        <v>0</v>
      </c>
      <c r="S88" s="10">
        <f t="shared" si="16"/>
        <v>0</v>
      </c>
      <c r="T88" s="10">
        <f t="shared" si="17"/>
        <v>0</v>
      </c>
      <c r="U88" s="98">
        <v>1</v>
      </c>
      <c r="V88" s="10">
        <f t="shared" si="18"/>
        <v>0</v>
      </c>
      <c r="W88" s="10">
        <f t="shared" si="19"/>
        <v>0</v>
      </c>
      <c r="X88" s="10">
        <f t="shared" si="20"/>
        <v>0</v>
      </c>
      <c r="Y88" s="32">
        <f t="shared" si="21"/>
        <v>0</v>
      </c>
    </row>
    <row r="89" spans="1:25" x14ac:dyDescent="0.2">
      <c r="A89" s="96" t="s">
        <v>89</v>
      </c>
      <c r="B89" s="108">
        <v>6.5</v>
      </c>
      <c r="C89" s="108">
        <v>6.5</v>
      </c>
      <c r="D89" s="58">
        <f t="shared" si="11"/>
        <v>0</v>
      </c>
      <c r="E89" s="4"/>
      <c r="F89" s="108">
        <v>1.5</v>
      </c>
      <c r="G89" s="108">
        <v>1.5</v>
      </c>
      <c r="H89" s="58">
        <f t="shared" si="12"/>
        <v>0</v>
      </c>
      <c r="I89" s="4"/>
      <c r="J89" s="108">
        <v>0.5</v>
      </c>
      <c r="K89" s="108">
        <v>0.5</v>
      </c>
      <c r="L89" s="4">
        <f t="shared" si="13"/>
        <v>0</v>
      </c>
      <c r="M89" s="4"/>
      <c r="N89" s="108">
        <v>1</v>
      </c>
      <c r="O89" s="108">
        <v>1</v>
      </c>
      <c r="P89" s="58">
        <f t="shared" si="14"/>
        <v>0</v>
      </c>
      <c r="Q89" s="4"/>
      <c r="R89" s="62">
        <f t="shared" si="15"/>
        <v>0</v>
      </c>
      <c r="S89" s="10">
        <f t="shared" si="16"/>
        <v>0</v>
      </c>
      <c r="T89" s="10">
        <f t="shared" si="17"/>
        <v>0</v>
      </c>
      <c r="U89" s="98">
        <v>1</v>
      </c>
      <c r="V89" s="10">
        <f t="shared" si="18"/>
        <v>0</v>
      </c>
      <c r="W89" s="10">
        <f t="shared" si="19"/>
        <v>0</v>
      </c>
      <c r="X89" s="10">
        <f t="shared" si="20"/>
        <v>0</v>
      </c>
      <c r="Y89" s="32">
        <f t="shared" si="21"/>
        <v>0</v>
      </c>
    </row>
    <row r="90" spans="1:25" x14ac:dyDescent="0.2">
      <c r="A90" s="91" t="s">
        <v>90</v>
      </c>
      <c r="B90" s="108">
        <v>16.5</v>
      </c>
      <c r="C90" s="108">
        <v>16.5</v>
      </c>
      <c r="D90" s="58">
        <f t="shared" si="11"/>
        <v>0</v>
      </c>
      <c r="E90" s="4"/>
      <c r="F90" s="108">
        <v>6</v>
      </c>
      <c r="G90" s="108">
        <v>6</v>
      </c>
      <c r="H90" s="58">
        <f t="shared" si="12"/>
        <v>0</v>
      </c>
      <c r="I90" s="4"/>
      <c r="J90" s="108">
        <v>1.5</v>
      </c>
      <c r="K90" s="108">
        <v>1.5</v>
      </c>
      <c r="L90" s="4">
        <f t="shared" si="13"/>
        <v>0</v>
      </c>
      <c r="M90" s="4"/>
      <c r="N90" s="108">
        <v>4</v>
      </c>
      <c r="O90" s="108">
        <v>4</v>
      </c>
      <c r="P90" s="58">
        <f t="shared" si="14"/>
        <v>0</v>
      </c>
      <c r="Q90" s="4"/>
      <c r="R90" s="62">
        <f t="shared" si="15"/>
        <v>0</v>
      </c>
      <c r="S90" s="10">
        <f t="shared" si="16"/>
        <v>0</v>
      </c>
      <c r="T90" s="10">
        <f t="shared" si="17"/>
        <v>0</v>
      </c>
      <c r="U90" s="98">
        <v>1</v>
      </c>
      <c r="V90" s="10">
        <f t="shared" si="18"/>
        <v>0</v>
      </c>
      <c r="W90" s="10">
        <f t="shared" si="19"/>
        <v>0</v>
      </c>
      <c r="X90" s="10">
        <f t="shared" si="20"/>
        <v>0</v>
      </c>
      <c r="Y90" s="32">
        <f t="shared" si="21"/>
        <v>0</v>
      </c>
    </row>
    <row r="91" spans="1:25" x14ac:dyDescent="0.2">
      <c r="A91" s="91" t="s">
        <v>33</v>
      </c>
      <c r="B91" s="108">
        <v>3</v>
      </c>
      <c r="C91" s="108">
        <v>3</v>
      </c>
      <c r="D91" s="58">
        <f t="shared" si="11"/>
        <v>0</v>
      </c>
      <c r="E91" s="4"/>
      <c r="F91" s="108">
        <v>0</v>
      </c>
      <c r="G91" s="108">
        <v>0</v>
      </c>
      <c r="H91" s="58">
        <f t="shared" si="12"/>
        <v>0</v>
      </c>
      <c r="I91" s="4"/>
      <c r="J91" s="108">
        <v>0</v>
      </c>
      <c r="K91" s="108">
        <v>0</v>
      </c>
      <c r="L91" s="4">
        <f t="shared" si="13"/>
        <v>0</v>
      </c>
      <c r="M91" s="4"/>
      <c r="N91" s="108">
        <v>0</v>
      </c>
      <c r="O91" s="108">
        <v>0</v>
      </c>
      <c r="P91" s="58">
        <f t="shared" si="14"/>
        <v>0</v>
      </c>
      <c r="Q91" s="4"/>
      <c r="R91" s="62">
        <f t="shared" si="15"/>
        <v>0</v>
      </c>
      <c r="S91" s="10">
        <f t="shared" si="16"/>
        <v>0</v>
      </c>
      <c r="T91" s="10">
        <f t="shared" si="17"/>
        <v>0</v>
      </c>
      <c r="U91" s="98">
        <v>1</v>
      </c>
      <c r="V91" s="10">
        <f t="shared" si="18"/>
        <v>0</v>
      </c>
      <c r="W91" s="10">
        <f t="shared" si="19"/>
        <v>0</v>
      </c>
      <c r="X91" s="10">
        <f t="shared" si="20"/>
        <v>0</v>
      </c>
      <c r="Y91" s="32">
        <f t="shared" si="21"/>
        <v>0</v>
      </c>
    </row>
    <row r="92" spans="1:25" x14ac:dyDescent="0.2">
      <c r="A92" s="91" t="s">
        <v>91</v>
      </c>
      <c r="B92" s="108">
        <v>5.5</v>
      </c>
      <c r="C92" s="108">
        <v>5.5</v>
      </c>
      <c r="D92" s="58">
        <f t="shared" si="11"/>
        <v>0</v>
      </c>
      <c r="E92" s="4"/>
      <c r="F92" s="108">
        <v>3.5</v>
      </c>
      <c r="G92" s="108">
        <v>3.5</v>
      </c>
      <c r="H92" s="58">
        <f t="shared" si="12"/>
        <v>0</v>
      </c>
      <c r="I92" s="4"/>
      <c r="J92" s="108">
        <v>0</v>
      </c>
      <c r="K92" s="108">
        <v>0</v>
      </c>
      <c r="L92" s="4">
        <f t="shared" si="13"/>
        <v>0</v>
      </c>
      <c r="M92" s="4"/>
      <c r="N92" s="108">
        <v>1.5</v>
      </c>
      <c r="O92" s="108">
        <v>1.5</v>
      </c>
      <c r="P92" s="58">
        <f t="shared" si="14"/>
        <v>0</v>
      </c>
      <c r="Q92" s="4"/>
      <c r="R92" s="62">
        <f t="shared" si="15"/>
        <v>0</v>
      </c>
      <c r="S92" s="10">
        <f t="shared" si="16"/>
        <v>0</v>
      </c>
      <c r="T92" s="10">
        <f t="shared" si="17"/>
        <v>0</v>
      </c>
      <c r="U92" s="98">
        <v>1</v>
      </c>
      <c r="V92" s="10">
        <f t="shared" si="18"/>
        <v>0</v>
      </c>
      <c r="W92" s="10">
        <f t="shared" si="19"/>
        <v>0</v>
      </c>
      <c r="X92" s="10">
        <f t="shared" si="20"/>
        <v>0</v>
      </c>
      <c r="Y92" s="32">
        <f t="shared" si="21"/>
        <v>0</v>
      </c>
    </row>
    <row r="93" spans="1:25" x14ac:dyDescent="0.2">
      <c r="A93" s="97" t="s">
        <v>93</v>
      </c>
      <c r="B93" s="108">
        <v>7</v>
      </c>
      <c r="C93" s="108">
        <v>7</v>
      </c>
      <c r="D93" s="58">
        <f t="shared" si="11"/>
        <v>0</v>
      </c>
      <c r="E93" s="4"/>
      <c r="F93" s="108">
        <v>3</v>
      </c>
      <c r="G93" s="108">
        <v>3</v>
      </c>
      <c r="H93" s="58">
        <f t="shared" si="12"/>
        <v>0</v>
      </c>
      <c r="I93" s="4"/>
      <c r="J93" s="108">
        <v>0.5</v>
      </c>
      <c r="K93" s="108">
        <v>0.5</v>
      </c>
      <c r="L93" s="4">
        <f t="shared" si="13"/>
        <v>0</v>
      </c>
      <c r="M93" s="4"/>
      <c r="N93" s="108">
        <v>2.5</v>
      </c>
      <c r="O93" s="108">
        <v>2.5</v>
      </c>
      <c r="P93" s="58">
        <f t="shared" si="14"/>
        <v>0</v>
      </c>
      <c r="Q93" s="4"/>
      <c r="R93" s="62">
        <f t="shared" si="15"/>
        <v>0</v>
      </c>
      <c r="S93" s="10">
        <f t="shared" si="16"/>
        <v>0</v>
      </c>
      <c r="T93" s="10">
        <f t="shared" si="17"/>
        <v>0</v>
      </c>
      <c r="U93" s="98">
        <v>1</v>
      </c>
      <c r="V93" s="10">
        <f t="shared" si="18"/>
        <v>0</v>
      </c>
      <c r="W93" s="10">
        <f t="shared" si="19"/>
        <v>0</v>
      </c>
      <c r="X93" s="10">
        <f t="shared" si="20"/>
        <v>0</v>
      </c>
      <c r="Y93" s="32">
        <f t="shared" si="21"/>
        <v>0</v>
      </c>
    </row>
    <row r="94" spans="1:25" x14ac:dyDescent="0.2">
      <c r="A94" s="96" t="s">
        <v>13</v>
      </c>
      <c r="B94" s="108">
        <v>5</v>
      </c>
      <c r="C94" s="108">
        <v>5</v>
      </c>
      <c r="D94" s="58">
        <f t="shared" si="11"/>
        <v>0</v>
      </c>
      <c r="E94" s="4"/>
      <c r="F94" s="108">
        <v>3</v>
      </c>
      <c r="G94" s="108">
        <v>3</v>
      </c>
      <c r="H94" s="58">
        <f t="shared" si="12"/>
        <v>0</v>
      </c>
      <c r="I94" s="4"/>
      <c r="J94" s="108">
        <v>1</v>
      </c>
      <c r="K94" s="108">
        <v>1</v>
      </c>
      <c r="L94" s="4">
        <f t="shared" si="13"/>
        <v>0</v>
      </c>
      <c r="M94" s="4"/>
      <c r="N94" s="108">
        <v>3.13585476</v>
      </c>
      <c r="O94" s="108">
        <v>3.13585476</v>
      </c>
      <c r="P94" s="58">
        <f t="shared" si="14"/>
        <v>0</v>
      </c>
      <c r="Q94" s="4"/>
      <c r="R94" s="62">
        <f t="shared" si="15"/>
        <v>0</v>
      </c>
      <c r="S94" s="10">
        <f t="shared" si="16"/>
        <v>0</v>
      </c>
      <c r="T94" s="10">
        <f t="shared" si="17"/>
        <v>0</v>
      </c>
      <c r="U94" s="98">
        <v>1</v>
      </c>
      <c r="V94" s="10">
        <f t="shared" si="18"/>
        <v>0</v>
      </c>
      <c r="W94" s="10">
        <f t="shared" si="19"/>
        <v>0</v>
      </c>
      <c r="X94" s="10">
        <f t="shared" si="20"/>
        <v>0</v>
      </c>
      <c r="Y94" s="32">
        <f t="shared" si="21"/>
        <v>0</v>
      </c>
    </row>
    <row r="95" spans="1:25" x14ac:dyDescent="0.2">
      <c r="A95" s="96" t="s">
        <v>94</v>
      </c>
      <c r="B95" s="108">
        <v>17</v>
      </c>
      <c r="C95" s="108">
        <v>17</v>
      </c>
      <c r="D95" s="58">
        <f t="shared" si="11"/>
        <v>0</v>
      </c>
      <c r="E95" s="4"/>
      <c r="F95" s="108">
        <v>7</v>
      </c>
      <c r="G95" s="108">
        <v>7</v>
      </c>
      <c r="H95" s="58">
        <f t="shared" si="12"/>
        <v>0</v>
      </c>
      <c r="I95" s="4"/>
      <c r="J95" s="108">
        <v>3.5</v>
      </c>
      <c r="K95" s="108">
        <v>3.5</v>
      </c>
      <c r="L95" s="4">
        <f t="shared" si="13"/>
        <v>0</v>
      </c>
      <c r="M95" s="4"/>
      <c r="N95" s="108">
        <v>4.5229999999999997</v>
      </c>
      <c r="O95" s="108">
        <v>4.5229999999999997</v>
      </c>
      <c r="P95" s="58">
        <f t="shared" si="14"/>
        <v>0</v>
      </c>
      <c r="Q95" s="4"/>
      <c r="R95" s="62">
        <f t="shared" si="15"/>
        <v>0</v>
      </c>
      <c r="S95" s="10">
        <f t="shared" si="16"/>
        <v>0</v>
      </c>
      <c r="T95" s="10">
        <f t="shared" si="17"/>
        <v>0</v>
      </c>
      <c r="U95" s="98">
        <v>1</v>
      </c>
      <c r="V95" s="10">
        <f t="shared" si="18"/>
        <v>0</v>
      </c>
      <c r="W95" s="10">
        <f t="shared" si="19"/>
        <v>0</v>
      </c>
      <c r="X95" s="10">
        <f t="shared" si="20"/>
        <v>0</v>
      </c>
      <c r="Y95" s="32">
        <f t="shared" si="21"/>
        <v>0</v>
      </c>
    </row>
    <row r="96" spans="1:25" x14ac:dyDescent="0.2">
      <c r="A96" s="96" t="s">
        <v>21</v>
      </c>
      <c r="B96" s="108">
        <v>2</v>
      </c>
      <c r="C96" s="108">
        <v>2</v>
      </c>
      <c r="D96" s="58">
        <f t="shared" si="11"/>
        <v>0</v>
      </c>
      <c r="E96" s="4"/>
      <c r="F96" s="108">
        <v>1</v>
      </c>
      <c r="G96" s="108">
        <v>1</v>
      </c>
      <c r="H96" s="58">
        <f t="shared" si="12"/>
        <v>0</v>
      </c>
      <c r="I96" s="4"/>
      <c r="J96" s="108">
        <v>0</v>
      </c>
      <c r="K96" s="108">
        <v>0</v>
      </c>
      <c r="L96" s="4">
        <f t="shared" si="13"/>
        <v>0</v>
      </c>
      <c r="M96" s="4"/>
      <c r="N96" s="108">
        <v>0.5</v>
      </c>
      <c r="O96" s="108">
        <v>0.5</v>
      </c>
      <c r="P96" s="58">
        <f t="shared" si="14"/>
        <v>0</v>
      </c>
      <c r="Q96" s="4"/>
      <c r="R96" s="62">
        <f t="shared" si="15"/>
        <v>0</v>
      </c>
      <c r="S96" s="10">
        <f t="shared" si="16"/>
        <v>0</v>
      </c>
      <c r="T96" s="10">
        <f t="shared" si="17"/>
        <v>0</v>
      </c>
      <c r="U96" s="98">
        <v>1</v>
      </c>
      <c r="V96" s="10">
        <f t="shared" si="18"/>
        <v>0</v>
      </c>
      <c r="W96" s="10">
        <f t="shared" si="19"/>
        <v>0</v>
      </c>
      <c r="X96" s="10">
        <f t="shared" si="20"/>
        <v>0</v>
      </c>
      <c r="Y96" s="32">
        <f t="shared" si="21"/>
        <v>0</v>
      </c>
    </row>
    <row r="97" spans="1:25" x14ac:dyDescent="0.2">
      <c r="A97" s="96" t="s">
        <v>85</v>
      </c>
      <c r="B97" s="108">
        <v>7</v>
      </c>
      <c r="C97" s="108">
        <v>7</v>
      </c>
      <c r="D97" s="58">
        <f t="shared" si="11"/>
        <v>0</v>
      </c>
      <c r="E97" s="4"/>
      <c r="F97" s="108">
        <v>3.0500476000000001</v>
      </c>
      <c r="G97" s="108">
        <v>3.0500476000000001</v>
      </c>
      <c r="H97" s="58">
        <f t="shared" si="12"/>
        <v>0</v>
      </c>
      <c r="I97" s="4"/>
      <c r="J97" s="108">
        <v>0</v>
      </c>
      <c r="K97" s="108">
        <v>0</v>
      </c>
      <c r="L97" s="4">
        <f t="shared" si="13"/>
        <v>0</v>
      </c>
      <c r="M97" s="4"/>
      <c r="N97" s="108">
        <v>4.1501428000000002</v>
      </c>
      <c r="O97" s="108">
        <v>4.1501428000000002</v>
      </c>
      <c r="P97" s="58">
        <f t="shared" si="14"/>
        <v>0</v>
      </c>
      <c r="Q97" s="4"/>
      <c r="R97" s="62">
        <f t="shared" si="15"/>
        <v>0</v>
      </c>
      <c r="S97" s="10">
        <f t="shared" si="16"/>
        <v>0</v>
      </c>
      <c r="T97" s="10">
        <f t="shared" si="17"/>
        <v>0</v>
      </c>
      <c r="U97" s="98">
        <v>1</v>
      </c>
      <c r="V97" s="10">
        <f t="shared" si="18"/>
        <v>0</v>
      </c>
      <c r="W97" s="10">
        <f t="shared" si="19"/>
        <v>0</v>
      </c>
      <c r="X97" s="10">
        <f t="shared" si="20"/>
        <v>0</v>
      </c>
      <c r="Y97" s="32">
        <f t="shared" si="21"/>
        <v>0</v>
      </c>
    </row>
    <row r="98" spans="1:25" x14ac:dyDescent="0.2">
      <c r="A98" s="91" t="s">
        <v>88</v>
      </c>
      <c r="B98" s="108">
        <v>6</v>
      </c>
      <c r="C98" s="108">
        <v>6</v>
      </c>
      <c r="D98" s="58">
        <f t="shared" si="11"/>
        <v>0</v>
      </c>
      <c r="E98" s="4"/>
      <c r="F98" s="108">
        <v>2</v>
      </c>
      <c r="G98" s="108">
        <v>2</v>
      </c>
      <c r="H98" s="58">
        <f t="shared" si="12"/>
        <v>0</v>
      </c>
      <c r="I98" s="4"/>
      <c r="J98" s="108">
        <v>0</v>
      </c>
      <c r="K98" s="108">
        <v>0</v>
      </c>
      <c r="L98" s="4">
        <f t="shared" si="13"/>
        <v>0</v>
      </c>
      <c r="M98" s="4"/>
      <c r="N98" s="108">
        <v>2</v>
      </c>
      <c r="O98" s="108">
        <v>2</v>
      </c>
      <c r="P98" s="58">
        <f t="shared" si="14"/>
        <v>0</v>
      </c>
      <c r="Q98" s="4"/>
      <c r="R98" s="62">
        <f t="shared" si="15"/>
        <v>0</v>
      </c>
      <c r="S98" s="10">
        <f t="shared" si="16"/>
        <v>0</v>
      </c>
      <c r="T98" s="10">
        <f t="shared" si="17"/>
        <v>0</v>
      </c>
      <c r="U98" s="98">
        <v>1</v>
      </c>
      <c r="V98" s="10">
        <f t="shared" si="18"/>
        <v>0</v>
      </c>
      <c r="W98" s="10">
        <f t="shared" si="19"/>
        <v>0</v>
      </c>
      <c r="X98" s="10">
        <f t="shared" si="20"/>
        <v>0</v>
      </c>
      <c r="Y98" s="32">
        <f t="shared" si="21"/>
        <v>0</v>
      </c>
    </row>
    <row r="99" spans="1:25" x14ac:dyDescent="0.2">
      <c r="A99" s="91" t="s">
        <v>95</v>
      </c>
      <c r="B99" s="108">
        <v>3</v>
      </c>
      <c r="C99" s="108">
        <v>3</v>
      </c>
      <c r="D99" s="58">
        <f t="shared" si="11"/>
        <v>0</v>
      </c>
      <c r="E99" s="4"/>
      <c r="F99" s="108">
        <v>1</v>
      </c>
      <c r="G99" s="108">
        <v>1</v>
      </c>
      <c r="H99" s="58">
        <f t="shared" si="12"/>
        <v>0</v>
      </c>
      <c r="I99" s="4"/>
      <c r="J99" s="108">
        <v>0</v>
      </c>
      <c r="K99" s="108">
        <v>0</v>
      </c>
      <c r="L99" s="4">
        <f t="shared" si="13"/>
        <v>0</v>
      </c>
      <c r="M99" s="4"/>
      <c r="N99" s="108">
        <v>0.5</v>
      </c>
      <c r="O99" s="108">
        <v>0.5</v>
      </c>
      <c r="P99" s="58">
        <f t="shared" si="14"/>
        <v>0</v>
      </c>
      <c r="Q99" s="4"/>
      <c r="R99" s="62">
        <f t="shared" si="15"/>
        <v>0</v>
      </c>
      <c r="S99" s="10">
        <f t="shared" si="16"/>
        <v>0</v>
      </c>
      <c r="T99" s="10">
        <f t="shared" si="17"/>
        <v>0</v>
      </c>
      <c r="U99" s="98">
        <v>1</v>
      </c>
      <c r="V99" s="10">
        <f t="shared" si="18"/>
        <v>0</v>
      </c>
      <c r="W99" s="10">
        <f t="shared" si="19"/>
        <v>0</v>
      </c>
      <c r="X99" s="10">
        <f t="shared" si="20"/>
        <v>0</v>
      </c>
      <c r="Y99" s="32">
        <f t="shared" si="21"/>
        <v>0</v>
      </c>
    </row>
    <row r="100" spans="1:25" x14ac:dyDescent="0.2">
      <c r="A100" s="97" t="s">
        <v>49</v>
      </c>
      <c r="B100" s="108">
        <v>2</v>
      </c>
      <c r="C100" s="108">
        <v>2</v>
      </c>
      <c r="D100" s="58">
        <f t="shared" si="11"/>
        <v>0</v>
      </c>
      <c r="E100" s="4"/>
      <c r="F100" s="108">
        <v>1</v>
      </c>
      <c r="G100" s="108">
        <v>1</v>
      </c>
      <c r="H100" s="58">
        <f t="shared" si="12"/>
        <v>0</v>
      </c>
      <c r="I100" s="4"/>
      <c r="J100" s="108">
        <v>0.5</v>
      </c>
      <c r="K100" s="108">
        <v>0.5</v>
      </c>
      <c r="L100" s="4">
        <f t="shared" si="13"/>
        <v>0</v>
      </c>
      <c r="M100" s="4"/>
      <c r="N100" s="108">
        <v>0.5</v>
      </c>
      <c r="O100" s="108">
        <v>0.5</v>
      </c>
      <c r="P100" s="58">
        <f t="shared" si="14"/>
        <v>0</v>
      </c>
      <c r="Q100" s="4"/>
      <c r="R100" s="62">
        <f t="shared" si="15"/>
        <v>0</v>
      </c>
      <c r="S100" s="10">
        <f t="shared" si="16"/>
        <v>0</v>
      </c>
      <c r="T100" s="10">
        <f t="shared" si="17"/>
        <v>0</v>
      </c>
      <c r="U100" s="98">
        <v>1</v>
      </c>
      <c r="V100" s="10">
        <f t="shared" si="18"/>
        <v>0</v>
      </c>
      <c r="W100" s="10">
        <f t="shared" si="19"/>
        <v>0</v>
      </c>
      <c r="X100" s="10">
        <f t="shared" si="20"/>
        <v>0</v>
      </c>
      <c r="Y100" s="32">
        <f t="shared" si="21"/>
        <v>0</v>
      </c>
    </row>
    <row r="101" spans="1:25" x14ac:dyDescent="0.2">
      <c r="A101" s="91" t="s">
        <v>124</v>
      </c>
      <c r="B101" s="108">
        <v>3</v>
      </c>
      <c r="C101" s="108">
        <v>3</v>
      </c>
      <c r="D101" s="58">
        <f t="shared" si="11"/>
        <v>0</v>
      </c>
      <c r="E101" s="4"/>
      <c r="F101" s="108">
        <v>1</v>
      </c>
      <c r="G101" s="108">
        <v>1</v>
      </c>
      <c r="H101" s="58">
        <f t="shared" si="12"/>
        <v>0</v>
      </c>
      <c r="I101" s="4"/>
      <c r="J101" s="108">
        <v>0.5</v>
      </c>
      <c r="K101" s="108">
        <v>0.5</v>
      </c>
      <c r="L101" s="4">
        <f t="shared" si="13"/>
        <v>0</v>
      </c>
      <c r="M101" s="4"/>
      <c r="N101" s="108">
        <v>1</v>
      </c>
      <c r="O101" s="108">
        <v>1</v>
      </c>
      <c r="P101" s="58">
        <f t="shared" si="14"/>
        <v>0</v>
      </c>
      <c r="Q101" s="4"/>
      <c r="R101" s="62">
        <f t="shared" si="15"/>
        <v>0</v>
      </c>
      <c r="S101" s="10">
        <f t="shared" si="16"/>
        <v>0</v>
      </c>
      <c r="T101" s="10">
        <f t="shared" si="17"/>
        <v>0</v>
      </c>
      <c r="U101" s="98">
        <v>1.03227</v>
      </c>
      <c r="V101" s="10">
        <f t="shared" si="18"/>
        <v>0</v>
      </c>
      <c r="W101" s="10">
        <f t="shared" si="19"/>
        <v>0</v>
      </c>
      <c r="X101" s="10">
        <f t="shared" si="20"/>
        <v>0</v>
      </c>
      <c r="Y101" s="32">
        <f t="shared" si="21"/>
        <v>0</v>
      </c>
    </row>
    <row r="102" spans="1:25" x14ac:dyDescent="0.2">
      <c r="A102" s="100" t="s">
        <v>96</v>
      </c>
      <c r="B102" s="108">
        <v>8</v>
      </c>
      <c r="C102" s="108">
        <v>8</v>
      </c>
      <c r="D102" s="58">
        <f t="shared" si="11"/>
        <v>0</v>
      </c>
      <c r="E102" s="4"/>
      <c r="F102" s="108">
        <v>3</v>
      </c>
      <c r="G102" s="108">
        <v>3</v>
      </c>
      <c r="H102" s="58">
        <f t="shared" si="12"/>
        <v>0</v>
      </c>
      <c r="I102" s="4"/>
      <c r="J102" s="108">
        <v>0</v>
      </c>
      <c r="K102" s="108">
        <v>0</v>
      </c>
      <c r="L102" s="4">
        <f t="shared" si="13"/>
        <v>0</v>
      </c>
      <c r="M102" s="4"/>
      <c r="N102" s="108">
        <v>2</v>
      </c>
      <c r="O102" s="108">
        <v>2</v>
      </c>
      <c r="P102" s="58">
        <f t="shared" si="14"/>
        <v>0</v>
      </c>
      <c r="Q102" s="4"/>
      <c r="R102" s="62">
        <f t="shared" si="15"/>
        <v>0</v>
      </c>
      <c r="S102" s="10">
        <f t="shared" si="16"/>
        <v>0</v>
      </c>
      <c r="T102" s="10">
        <f t="shared" si="17"/>
        <v>0</v>
      </c>
      <c r="U102" s="98">
        <v>1</v>
      </c>
      <c r="V102" s="10">
        <f t="shared" si="18"/>
        <v>0</v>
      </c>
      <c r="W102" s="10">
        <f t="shared" si="19"/>
        <v>0</v>
      </c>
      <c r="X102" s="10">
        <f t="shared" si="20"/>
        <v>0</v>
      </c>
      <c r="Y102" s="32">
        <f t="shared" si="21"/>
        <v>0</v>
      </c>
    </row>
    <row r="103" spans="1:25" x14ac:dyDescent="0.2">
      <c r="A103" s="100" t="s">
        <v>98</v>
      </c>
      <c r="B103" s="108">
        <v>31</v>
      </c>
      <c r="C103" s="108">
        <v>31</v>
      </c>
      <c r="D103" s="58">
        <f t="shared" si="11"/>
        <v>0</v>
      </c>
      <c r="E103" s="4"/>
      <c r="F103" s="108">
        <v>14.7508</v>
      </c>
      <c r="G103" s="108">
        <v>14.7508</v>
      </c>
      <c r="H103" s="58">
        <f t="shared" si="12"/>
        <v>0</v>
      </c>
      <c r="I103" s="4"/>
      <c r="J103" s="108">
        <v>17.5</v>
      </c>
      <c r="K103" s="108">
        <v>17.5</v>
      </c>
      <c r="L103" s="4">
        <f t="shared" si="13"/>
        <v>0</v>
      </c>
      <c r="M103" s="4"/>
      <c r="N103" s="108">
        <v>16.817200000000003</v>
      </c>
      <c r="O103" s="108">
        <v>16.817200000000003</v>
      </c>
      <c r="P103" s="58">
        <f t="shared" si="14"/>
        <v>0</v>
      </c>
      <c r="Q103" s="4"/>
      <c r="R103" s="62">
        <f t="shared" si="15"/>
        <v>0</v>
      </c>
      <c r="S103" s="10">
        <f t="shared" si="16"/>
        <v>0</v>
      </c>
      <c r="T103" s="10">
        <f t="shared" si="17"/>
        <v>0</v>
      </c>
      <c r="U103" s="98">
        <v>1</v>
      </c>
      <c r="V103" s="10">
        <f t="shared" si="18"/>
        <v>0</v>
      </c>
      <c r="W103" s="10">
        <f t="shared" si="19"/>
        <v>0</v>
      </c>
      <c r="X103" s="10">
        <f t="shared" si="20"/>
        <v>0</v>
      </c>
      <c r="Y103" s="32">
        <f t="shared" si="21"/>
        <v>0</v>
      </c>
    </row>
    <row r="104" spans="1:25" x14ac:dyDescent="0.2">
      <c r="A104" s="91" t="s">
        <v>99</v>
      </c>
      <c r="B104" s="108">
        <v>1</v>
      </c>
      <c r="C104" s="108">
        <v>1</v>
      </c>
      <c r="D104" s="58">
        <f t="shared" si="11"/>
        <v>0</v>
      </c>
      <c r="E104" s="4"/>
      <c r="F104" s="108">
        <v>1</v>
      </c>
      <c r="G104" s="108">
        <v>1</v>
      </c>
      <c r="H104" s="58">
        <f t="shared" si="12"/>
        <v>0</v>
      </c>
      <c r="I104" s="4"/>
      <c r="J104" s="108">
        <v>0</v>
      </c>
      <c r="K104" s="108">
        <v>0</v>
      </c>
      <c r="L104" s="4">
        <f t="shared" si="13"/>
        <v>0</v>
      </c>
      <c r="M104" s="4"/>
      <c r="N104" s="108">
        <v>0.5</v>
      </c>
      <c r="O104" s="108">
        <v>0.5</v>
      </c>
      <c r="P104" s="58">
        <f t="shared" si="14"/>
        <v>0</v>
      </c>
      <c r="Q104" s="4"/>
      <c r="R104" s="62">
        <f t="shared" si="15"/>
        <v>0</v>
      </c>
      <c r="S104" s="10">
        <f t="shared" si="16"/>
        <v>0</v>
      </c>
      <c r="T104" s="10">
        <f t="shared" si="17"/>
        <v>0</v>
      </c>
      <c r="U104" s="98">
        <v>1</v>
      </c>
      <c r="V104" s="10">
        <f t="shared" si="18"/>
        <v>0</v>
      </c>
      <c r="W104" s="10">
        <f t="shared" si="19"/>
        <v>0</v>
      </c>
      <c r="X104" s="10">
        <f t="shared" si="20"/>
        <v>0</v>
      </c>
      <c r="Y104" s="32">
        <f t="shared" si="21"/>
        <v>0</v>
      </c>
    </row>
    <row r="105" spans="1:25" x14ac:dyDescent="0.2">
      <c r="A105" s="100" t="s">
        <v>100</v>
      </c>
      <c r="B105" s="108">
        <v>5.5</v>
      </c>
      <c r="C105" s="108">
        <v>5.5</v>
      </c>
      <c r="D105" s="58">
        <f t="shared" si="11"/>
        <v>0</v>
      </c>
      <c r="E105" s="4"/>
      <c r="F105" s="108">
        <v>3</v>
      </c>
      <c r="G105" s="108">
        <v>3</v>
      </c>
      <c r="H105" s="58">
        <f t="shared" si="12"/>
        <v>0</v>
      </c>
      <c r="I105" s="4"/>
      <c r="J105" s="108">
        <v>0</v>
      </c>
      <c r="K105" s="108">
        <v>0</v>
      </c>
      <c r="L105" s="4">
        <f t="shared" si="13"/>
        <v>0</v>
      </c>
      <c r="M105" s="4"/>
      <c r="N105" s="108">
        <v>0.5</v>
      </c>
      <c r="O105" s="108">
        <v>0.5</v>
      </c>
      <c r="P105" s="58">
        <f t="shared" si="14"/>
        <v>0</v>
      </c>
      <c r="Q105" s="4"/>
      <c r="R105" s="62">
        <f t="shared" si="15"/>
        <v>0</v>
      </c>
      <c r="S105" s="10">
        <f t="shared" si="16"/>
        <v>0</v>
      </c>
      <c r="T105" s="10">
        <f t="shared" si="17"/>
        <v>0</v>
      </c>
      <c r="U105" s="98">
        <v>1</v>
      </c>
      <c r="V105" s="10">
        <f t="shared" si="18"/>
        <v>0</v>
      </c>
      <c r="W105" s="10">
        <f t="shared" si="19"/>
        <v>0</v>
      </c>
      <c r="X105" s="10">
        <f t="shared" si="20"/>
        <v>0</v>
      </c>
      <c r="Y105" s="32">
        <f t="shared" si="21"/>
        <v>0</v>
      </c>
    </row>
    <row r="106" spans="1:25" x14ac:dyDescent="0.2">
      <c r="A106" s="100" t="s">
        <v>113</v>
      </c>
      <c r="B106" s="108">
        <v>12</v>
      </c>
      <c r="C106" s="108">
        <v>12</v>
      </c>
      <c r="D106" s="58">
        <f t="shared" si="11"/>
        <v>0</v>
      </c>
      <c r="E106" s="4"/>
      <c r="F106" s="108">
        <v>0</v>
      </c>
      <c r="G106" s="108">
        <v>0</v>
      </c>
      <c r="H106" s="58">
        <f t="shared" si="12"/>
        <v>0</v>
      </c>
      <c r="I106" s="4"/>
      <c r="J106" s="108">
        <v>4.5</v>
      </c>
      <c r="K106" s="108">
        <v>4.5</v>
      </c>
      <c r="L106" s="4">
        <f t="shared" si="13"/>
        <v>0</v>
      </c>
      <c r="M106" s="4"/>
      <c r="N106" s="108">
        <v>0</v>
      </c>
      <c r="O106" s="108">
        <v>0</v>
      </c>
      <c r="P106" s="58">
        <f t="shared" si="14"/>
        <v>0</v>
      </c>
      <c r="Q106" s="4"/>
      <c r="R106" s="62">
        <f t="shared" si="15"/>
        <v>0</v>
      </c>
      <c r="S106" s="10">
        <f t="shared" si="16"/>
        <v>0</v>
      </c>
      <c r="T106" s="10">
        <f t="shared" si="17"/>
        <v>0</v>
      </c>
      <c r="U106" s="98">
        <v>1</v>
      </c>
      <c r="V106" s="10">
        <f t="shared" si="18"/>
        <v>0</v>
      </c>
      <c r="W106" s="10">
        <f t="shared" si="19"/>
        <v>0</v>
      </c>
      <c r="X106" s="10">
        <f t="shared" si="20"/>
        <v>0</v>
      </c>
      <c r="Y106" s="32">
        <f t="shared" si="21"/>
        <v>0</v>
      </c>
    </row>
    <row r="107" spans="1:25" x14ac:dyDescent="0.2">
      <c r="A107" s="91" t="s">
        <v>31</v>
      </c>
      <c r="B107" s="108">
        <v>1</v>
      </c>
      <c r="C107" s="108">
        <v>1</v>
      </c>
      <c r="D107" s="58">
        <f t="shared" si="11"/>
        <v>0</v>
      </c>
      <c r="E107" s="4"/>
      <c r="F107" s="108">
        <v>0</v>
      </c>
      <c r="G107" s="108">
        <v>0</v>
      </c>
      <c r="H107" s="58">
        <f t="shared" si="12"/>
        <v>0</v>
      </c>
      <c r="I107" s="4"/>
      <c r="J107" s="108">
        <v>0.5</v>
      </c>
      <c r="K107" s="108">
        <v>0.5</v>
      </c>
      <c r="L107" s="4">
        <f t="shared" si="13"/>
        <v>0</v>
      </c>
      <c r="M107" s="4"/>
      <c r="N107" s="108">
        <v>0</v>
      </c>
      <c r="O107" s="108">
        <v>0</v>
      </c>
      <c r="P107" s="58">
        <f t="shared" si="14"/>
        <v>0</v>
      </c>
      <c r="Q107" s="4"/>
      <c r="R107" s="62">
        <f t="shared" si="15"/>
        <v>0</v>
      </c>
      <c r="S107" s="10">
        <f t="shared" si="16"/>
        <v>0</v>
      </c>
      <c r="T107" s="10">
        <f t="shared" si="17"/>
        <v>0</v>
      </c>
      <c r="U107" s="98">
        <v>1</v>
      </c>
      <c r="V107" s="10">
        <f t="shared" si="18"/>
        <v>0</v>
      </c>
      <c r="W107" s="10">
        <f t="shared" si="19"/>
        <v>0</v>
      </c>
      <c r="X107" s="10">
        <f t="shared" si="20"/>
        <v>0</v>
      </c>
      <c r="Y107" s="32">
        <f t="shared" si="21"/>
        <v>0</v>
      </c>
    </row>
    <row r="108" spans="1:25" x14ac:dyDescent="0.2">
      <c r="A108" s="91" t="s">
        <v>7</v>
      </c>
      <c r="B108" s="108">
        <v>6</v>
      </c>
      <c r="C108" s="108">
        <v>6</v>
      </c>
      <c r="D108" s="58">
        <f t="shared" si="11"/>
        <v>0</v>
      </c>
      <c r="E108" s="4"/>
      <c r="F108" s="108">
        <v>2</v>
      </c>
      <c r="G108" s="108">
        <v>2</v>
      </c>
      <c r="H108" s="58">
        <f t="shared" si="12"/>
        <v>0</v>
      </c>
      <c r="I108" s="4"/>
      <c r="J108" s="108">
        <v>1</v>
      </c>
      <c r="K108" s="108">
        <v>1</v>
      </c>
      <c r="L108" s="4">
        <f t="shared" si="13"/>
        <v>0</v>
      </c>
      <c r="M108" s="4"/>
      <c r="N108" s="108">
        <v>2.5322094400000008</v>
      </c>
      <c r="O108" s="108">
        <v>2.5322094400000008</v>
      </c>
      <c r="P108" s="58">
        <f t="shared" si="14"/>
        <v>0</v>
      </c>
      <c r="Q108" s="4"/>
      <c r="R108" s="62">
        <f t="shared" si="15"/>
        <v>0</v>
      </c>
      <c r="S108" s="10">
        <f t="shared" si="16"/>
        <v>0</v>
      </c>
      <c r="T108" s="10">
        <f t="shared" si="17"/>
        <v>0</v>
      </c>
      <c r="U108" s="98">
        <v>1.0099199999999999</v>
      </c>
      <c r="V108" s="10">
        <f t="shared" si="18"/>
        <v>0</v>
      </c>
      <c r="W108" s="10">
        <f t="shared" si="19"/>
        <v>0</v>
      </c>
      <c r="X108" s="10">
        <f t="shared" si="20"/>
        <v>0</v>
      </c>
      <c r="Y108" s="32">
        <f t="shared" si="21"/>
        <v>0</v>
      </c>
    </row>
    <row r="109" spans="1:25" x14ac:dyDescent="0.2">
      <c r="A109" s="91" t="s">
        <v>101</v>
      </c>
      <c r="B109" s="108">
        <v>5.5</v>
      </c>
      <c r="C109" s="108">
        <v>5.5</v>
      </c>
      <c r="D109" s="58">
        <f t="shared" si="11"/>
        <v>0</v>
      </c>
      <c r="E109" s="4"/>
      <c r="F109" s="108">
        <v>1.5</v>
      </c>
      <c r="G109" s="108">
        <v>1.5</v>
      </c>
      <c r="H109" s="58">
        <f t="shared" si="12"/>
        <v>0</v>
      </c>
      <c r="I109" s="4"/>
      <c r="J109" s="108">
        <v>0</v>
      </c>
      <c r="K109" s="108">
        <v>0</v>
      </c>
      <c r="L109" s="4">
        <f t="shared" si="13"/>
        <v>0</v>
      </c>
      <c r="M109" s="4"/>
      <c r="N109" s="108">
        <v>1</v>
      </c>
      <c r="O109" s="108">
        <v>1</v>
      </c>
      <c r="P109" s="58">
        <f t="shared" si="14"/>
        <v>0</v>
      </c>
      <c r="Q109" s="4"/>
      <c r="R109" s="62">
        <f t="shared" si="15"/>
        <v>0</v>
      </c>
      <c r="S109" s="10">
        <f t="shared" si="16"/>
        <v>0</v>
      </c>
      <c r="T109" s="10">
        <f t="shared" si="17"/>
        <v>0</v>
      </c>
      <c r="U109" s="98">
        <v>1</v>
      </c>
      <c r="V109" s="10">
        <f t="shared" si="18"/>
        <v>0</v>
      </c>
      <c r="W109" s="10">
        <f t="shared" si="19"/>
        <v>0</v>
      </c>
      <c r="X109" s="10">
        <f t="shared" si="20"/>
        <v>0</v>
      </c>
      <c r="Y109" s="32">
        <f t="shared" si="21"/>
        <v>0</v>
      </c>
    </row>
    <row r="110" spans="1:25" x14ac:dyDescent="0.2">
      <c r="A110" s="91" t="s">
        <v>115</v>
      </c>
      <c r="B110" s="108">
        <v>2</v>
      </c>
      <c r="C110" s="108">
        <v>2</v>
      </c>
      <c r="D110" s="58">
        <f t="shared" si="11"/>
        <v>0</v>
      </c>
      <c r="E110" s="4"/>
      <c r="F110" s="108">
        <v>1</v>
      </c>
      <c r="G110" s="108">
        <v>1</v>
      </c>
      <c r="H110" s="58">
        <f t="shared" si="12"/>
        <v>0</v>
      </c>
      <c r="I110" s="4"/>
      <c r="J110" s="108">
        <v>0</v>
      </c>
      <c r="K110" s="108">
        <v>0</v>
      </c>
      <c r="L110" s="4">
        <f t="shared" si="13"/>
        <v>0</v>
      </c>
      <c r="M110" s="4"/>
      <c r="N110" s="108">
        <v>0.5</v>
      </c>
      <c r="O110" s="108">
        <v>0.5</v>
      </c>
      <c r="P110" s="58">
        <f t="shared" si="14"/>
        <v>0</v>
      </c>
      <c r="Q110" s="4"/>
      <c r="R110" s="62">
        <f t="shared" si="15"/>
        <v>0</v>
      </c>
      <c r="S110" s="10">
        <f t="shared" si="16"/>
        <v>0</v>
      </c>
      <c r="T110" s="10">
        <f t="shared" si="17"/>
        <v>0</v>
      </c>
      <c r="U110" s="98">
        <v>1</v>
      </c>
      <c r="V110" s="10">
        <f t="shared" si="18"/>
        <v>0</v>
      </c>
      <c r="W110" s="10">
        <f t="shared" si="19"/>
        <v>0</v>
      </c>
      <c r="X110" s="10">
        <f t="shared" si="20"/>
        <v>0</v>
      </c>
      <c r="Y110" s="32">
        <f t="shared" si="21"/>
        <v>0</v>
      </c>
    </row>
    <row r="111" spans="1:25" x14ac:dyDescent="0.2">
      <c r="A111" s="91" t="s">
        <v>103</v>
      </c>
      <c r="B111" s="108">
        <v>5.5</v>
      </c>
      <c r="C111" s="108">
        <v>5.5</v>
      </c>
      <c r="D111" s="58">
        <f t="shared" si="11"/>
        <v>0</v>
      </c>
      <c r="E111" s="4"/>
      <c r="F111" s="108">
        <v>1</v>
      </c>
      <c r="G111" s="108">
        <v>1</v>
      </c>
      <c r="H111" s="58">
        <f t="shared" si="12"/>
        <v>0</v>
      </c>
      <c r="I111" s="4"/>
      <c r="J111" s="108">
        <v>0</v>
      </c>
      <c r="K111" s="108">
        <v>0</v>
      </c>
      <c r="L111" s="4">
        <f t="shared" si="13"/>
        <v>0</v>
      </c>
      <c r="M111" s="4"/>
      <c r="N111" s="108">
        <v>1</v>
      </c>
      <c r="O111" s="108">
        <v>1</v>
      </c>
      <c r="P111" s="58">
        <f t="shared" si="14"/>
        <v>0</v>
      </c>
      <c r="Q111" s="4"/>
      <c r="R111" s="62">
        <f t="shared" si="15"/>
        <v>0</v>
      </c>
      <c r="S111" s="10">
        <f t="shared" si="16"/>
        <v>0</v>
      </c>
      <c r="T111" s="10">
        <f t="shared" si="17"/>
        <v>0</v>
      </c>
      <c r="U111" s="98">
        <v>1</v>
      </c>
      <c r="V111" s="10">
        <f t="shared" si="18"/>
        <v>0</v>
      </c>
      <c r="W111" s="10">
        <f t="shared" si="19"/>
        <v>0</v>
      </c>
      <c r="X111" s="10">
        <f t="shared" si="20"/>
        <v>0</v>
      </c>
      <c r="Y111" s="32">
        <f t="shared" si="21"/>
        <v>0</v>
      </c>
    </row>
    <row r="112" spans="1:25" x14ac:dyDescent="0.2">
      <c r="A112" s="91" t="s">
        <v>69</v>
      </c>
      <c r="B112" s="108">
        <v>3</v>
      </c>
      <c r="C112" s="108">
        <v>3</v>
      </c>
      <c r="D112" s="58">
        <f t="shared" si="11"/>
        <v>0</v>
      </c>
      <c r="E112" s="4"/>
      <c r="F112" s="108">
        <v>0</v>
      </c>
      <c r="G112" s="108">
        <v>0</v>
      </c>
      <c r="H112" s="58">
        <f t="shared" si="12"/>
        <v>0</v>
      </c>
      <c r="I112" s="4"/>
      <c r="J112" s="108">
        <v>0</v>
      </c>
      <c r="K112" s="108">
        <v>0</v>
      </c>
      <c r="L112" s="4">
        <f t="shared" si="13"/>
        <v>0</v>
      </c>
      <c r="M112" s="4"/>
      <c r="N112" s="108">
        <v>0</v>
      </c>
      <c r="O112" s="108">
        <v>0</v>
      </c>
      <c r="P112" s="58">
        <f t="shared" si="14"/>
        <v>0</v>
      </c>
      <c r="Q112" s="4"/>
      <c r="R112" s="62">
        <f t="shared" si="15"/>
        <v>0</v>
      </c>
      <c r="S112" s="10">
        <f t="shared" si="16"/>
        <v>0</v>
      </c>
      <c r="T112" s="10">
        <f t="shared" si="17"/>
        <v>0</v>
      </c>
      <c r="U112" s="98">
        <v>1</v>
      </c>
      <c r="V112" s="10">
        <f t="shared" si="18"/>
        <v>0</v>
      </c>
      <c r="W112" s="10">
        <f t="shared" si="19"/>
        <v>0</v>
      </c>
      <c r="X112" s="10">
        <f t="shared" si="20"/>
        <v>0</v>
      </c>
      <c r="Y112" s="32">
        <f t="shared" si="21"/>
        <v>0</v>
      </c>
    </row>
    <row r="113" spans="1:25" x14ac:dyDescent="0.2">
      <c r="A113" s="91" t="s">
        <v>104</v>
      </c>
      <c r="B113" s="108">
        <v>2</v>
      </c>
      <c r="C113" s="108">
        <v>2</v>
      </c>
      <c r="D113" s="58">
        <f t="shared" si="11"/>
        <v>0</v>
      </c>
      <c r="E113" s="4"/>
      <c r="F113" s="108">
        <v>1</v>
      </c>
      <c r="G113" s="108">
        <v>1</v>
      </c>
      <c r="H113" s="58">
        <f t="shared" si="12"/>
        <v>0</v>
      </c>
      <c r="I113" s="4"/>
      <c r="J113" s="108">
        <v>0</v>
      </c>
      <c r="K113" s="108">
        <v>0</v>
      </c>
      <c r="L113" s="4">
        <f t="shared" si="13"/>
        <v>0</v>
      </c>
      <c r="M113" s="4"/>
      <c r="N113" s="108">
        <v>0.5</v>
      </c>
      <c r="O113" s="108">
        <v>0.5</v>
      </c>
      <c r="P113" s="58">
        <f t="shared" si="14"/>
        <v>0</v>
      </c>
      <c r="Q113" s="4"/>
      <c r="R113" s="62">
        <f t="shared" si="15"/>
        <v>0</v>
      </c>
      <c r="S113" s="10">
        <f t="shared" si="16"/>
        <v>0</v>
      </c>
      <c r="T113" s="10">
        <f t="shared" si="17"/>
        <v>0</v>
      </c>
      <c r="U113" s="98">
        <v>1</v>
      </c>
      <c r="V113" s="10">
        <f t="shared" si="18"/>
        <v>0</v>
      </c>
      <c r="W113" s="10">
        <f t="shared" si="19"/>
        <v>0</v>
      </c>
      <c r="X113" s="10">
        <f t="shared" si="20"/>
        <v>0</v>
      </c>
      <c r="Y113" s="32">
        <f t="shared" si="21"/>
        <v>0</v>
      </c>
    </row>
    <row r="114" spans="1:25" x14ac:dyDescent="0.2">
      <c r="A114" s="91" t="s">
        <v>105</v>
      </c>
      <c r="B114" s="108">
        <v>1</v>
      </c>
      <c r="C114" s="108">
        <v>1</v>
      </c>
      <c r="D114" s="58">
        <f t="shared" si="11"/>
        <v>0</v>
      </c>
      <c r="E114" s="4"/>
      <c r="F114" s="108">
        <v>0.5</v>
      </c>
      <c r="G114" s="108">
        <v>0.5</v>
      </c>
      <c r="H114" s="58">
        <f t="shared" si="12"/>
        <v>0</v>
      </c>
      <c r="I114" s="4"/>
      <c r="J114" s="108">
        <v>0</v>
      </c>
      <c r="K114" s="108">
        <v>0</v>
      </c>
      <c r="L114" s="4">
        <f t="shared" si="13"/>
        <v>0</v>
      </c>
      <c r="M114" s="4"/>
      <c r="N114" s="108">
        <v>0</v>
      </c>
      <c r="O114" s="108">
        <v>0</v>
      </c>
      <c r="P114" s="58">
        <f t="shared" si="14"/>
        <v>0</v>
      </c>
      <c r="Q114" s="4"/>
      <c r="R114" s="62">
        <f t="shared" si="15"/>
        <v>0</v>
      </c>
      <c r="S114" s="10">
        <f t="shared" si="16"/>
        <v>0</v>
      </c>
      <c r="T114" s="10">
        <f t="shared" si="17"/>
        <v>0</v>
      </c>
      <c r="U114" s="98">
        <v>1</v>
      </c>
      <c r="V114" s="10">
        <f t="shared" si="18"/>
        <v>0</v>
      </c>
      <c r="W114" s="10">
        <f t="shared" si="19"/>
        <v>0</v>
      </c>
      <c r="X114" s="10">
        <f t="shared" si="20"/>
        <v>0</v>
      </c>
      <c r="Y114" s="32">
        <f t="shared" si="21"/>
        <v>0</v>
      </c>
    </row>
    <row r="115" spans="1:25" x14ac:dyDescent="0.2">
      <c r="A115" s="91" t="s">
        <v>106</v>
      </c>
      <c r="B115" s="108">
        <v>4</v>
      </c>
      <c r="C115" s="108">
        <v>4</v>
      </c>
      <c r="D115" s="58">
        <f t="shared" si="11"/>
        <v>0</v>
      </c>
      <c r="E115" s="4"/>
      <c r="F115" s="108">
        <v>2</v>
      </c>
      <c r="G115" s="108">
        <v>2</v>
      </c>
      <c r="H115" s="58">
        <f t="shared" si="12"/>
        <v>0</v>
      </c>
      <c r="I115" s="4"/>
      <c r="J115" s="108">
        <v>0</v>
      </c>
      <c r="K115" s="108">
        <v>0</v>
      </c>
      <c r="L115" s="4">
        <f t="shared" si="13"/>
        <v>0</v>
      </c>
      <c r="M115" s="4"/>
      <c r="N115" s="108">
        <v>1</v>
      </c>
      <c r="O115" s="108">
        <v>1</v>
      </c>
      <c r="P115" s="58">
        <f t="shared" si="14"/>
        <v>0</v>
      </c>
      <c r="Q115" s="4"/>
      <c r="R115" s="62">
        <f t="shared" si="15"/>
        <v>0</v>
      </c>
      <c r="S115" s="10">
        <f t="shared" si="16"/>
        <v>0</v>
      </c>
      <c r="T115" s="10">
        <f t="shared" si="17"/>
        <v>0</v>
      </c>
      <c r="U115" s="98">
        <v>1</v>
      </c>
      <c r="V115" s="10">
        <f t="shared" si="18"/>
        <v>0</v>
      </c>
      <c r="W115" s="10">
        <f t="shared" si="19"/>
        <v>0</v>
      </c>
      <c r="X115" s="10">
        <f t="shared" si="20"/>
        <v>0</v>
      </c>
      <c r="Y115" s="32">
        <f t="shared" si="21"/>
        <v>0</v>
      </c>
    </row>
    <row r="116" spans="1:25" x14ac:dyDescent="0.2">
      <c r="A116" s="92" t="s">
        <v>107</v>
      </c>
      <c r="B116" s="126">
        <v>14.5</v>
      </c>
      <c r="C116" s="126">
        <v>15.5</v>
      </c>
      <c r="D116" s="59">
        <f t="shared" si="11"/>
        <v>1</v>
      </c>
      <c r="E116" s="28"/>
      <c r="F116" s="126">
        <v>5.90034744</v>
      </c>
      <c r="G116" s="126">
        <v>5.40034744</v>
      </c>
      <c r="H116" s="59">
        <f t="shared" si="12"/>
        <v>-0.5</v>
      </c>
      <c r="I116" s="28"/>
      <c r="J116" s="126">
        <v>2</v>
      </c>
      <c r="K116" s="126">
        <v>2</v>
      </c>
      <c r="L116" s="28">
        <f t="shared" si="13"/>
        <v>0</v>
      </c>
      <c r="M116" s="28"/>
      <c r="N116" s="126">
        <v>7.2010423200000009</v>
      </c>
      <c r="O116" s="126">
        <v>7.2010423200000009</v>
      </c>
      <c r="P116" s="59">
        <f t="shared" si="14"/>
        <v>0</v>
      </c>
      <c r="Q116" s="28"/>
      <c r="R116" s="63">
        <f t="shared" si="15"/>
        <v>0.5</v>
      </c>
      <c r="S116" s="29">
        <f t="shared" si="16"/>
        <v>23575</v>
      </c>
      <c r="T116" s="29">
        <f t="shared" si="17"/>
        <v>4269.4324999999999</v>
      </c>
      <c r="U116" s="128">
        <v>1</v>
      </c>
      <c r="V116" s="29">
        <f t="shared" si="18"/>
        <v>0</v>
      </c>
      <c r="W116" s="29">
        <f t="shared" si="19"/>
        <v>0</v>
      </c>
      <c r="X116" s="29">
        <f t="shared" si="20"/>
        <v>3519.3889285714286</v>
      </c>
      <c r="Y116" s="29">
        <f t="shared" si="21"/>
        <v>31363.821428571428</v>
      </c>
    </row>
    <row r="117" spans="1:25" x14ac:dyDescent="0.2">
      <c r="A117" s="91" t="s">
        <v>108</v>
      </c>
      <c r="B117" s="108">
        <v>5.5</v>
      </c>
      <c r="C117" s="108">
        <v>5.5</v>
      </c>
      <c r="D117" s="58">
        <f t="shared" si="11"/>
        <v>0</v>
      </c>
      <c r="E117" s="4"/>
      <c r="F117" s="108">
        <v>2</v>
      </c>
      <c r="G117" s="108">
        <v>2</v>
      </c>
      <c r="H117" s="58">
        <f t="shared" si="12"/>
        <v>0</v>
      </c>
      <c r="I117" s="4"/>
      <c r="J117" s="108">
        <v>0</v>
      </c>
      <c r="K117" s="108">
        <v>0</v>
      </c>
      <c r="L117" s="4">
        <f t="shared" si="13"/>
        <v>0</v>
      </c>
      <c r="M117" s="4"/>
      <c r="N117" s="108">
        <v>2.9540948000000009</v>
      </c>
      <c r="O117" s="108">
        <v>2.9540948000000009</v>
      </c>
      <c r="P117" s="58">
        <f t="shared" si="14"/>
        <v>0</v>
      </c>
      <c r="Q117" s="4"/>
      <c r="R117" s="62">
        <f t="shared" si="15"/>
        <v>0</v>
      </c>
      <c r="S117" s="10">
        <f t="shared" si="16"/>
        <v>0</v>
      </c>
      <c r="T117" s="10">
        <f t="shared" si="17"/>
        <v>0</v>
      </c>
      <c r="U117" s="98">
        <v>1</v>
      </c>
      <c r="V117" s="10">
        <f t="shared" si="18"/>
        <v>0</v>
      </c>
      <c r="W117" s="10">
        <f t="shared" si="19"/>
        <v>0</v>
      </c>
      <c r="X117" s="10">
        <f t="shared" si="20"/>
        <v>0</v>
      </c>
      <c r="Y117" s="32">
        <f t="shared" si="21"/>
        <v>0</v>
      </c>
    </row>
    <row r="118" spans="1:25" x14ac:dyDescent="0.2">
      <c r="A118" s="91" t="s">
        <v>92</v>
      </c>
      <c r="B118" s="108">
        <v>0.5</v>
      </c>
      <c r="C118" s="108">
        <v>0.5</v>
      </c>
      <c r="D118" s="58">
        <f t="shared" si="11"/>
        <v>0</v>
      </c>
      <c r="E118" s="4"/>
      <c r="F118" s="108">
        <v>0.5</v>
      </c>
      <c r="G118" s="108">
        <v>0.5</v>
      </c>
      <c r="H118" s="58">
        <f t="shared" si="12"/>
        <v>0</v>
      </c>
      <c r="I118" s="4"/>
      <c r="J118" s="108">
        <v>0</v>
      </c>
      <c r="K118" s="108">
        <v>0</v>
      </c>
      <c r="L118" s="4">
        <f t="shared" si="13"/>
        <v>0</v>
      </c>
      <c r="M118" s="4"/>
      <c r="N118" s="108">
        <v>0</v>
      </c>
      <c r="O118" s="108">
        <v>0</v>
      </c>
      <c r="P118" s="58">
        <f t="shared" si="14"/>
        <v>0</v>
      </c>
      <c r="Q118" s="4"/>
      <c r="R118" s="62">
        <f t="shared" si="15"/>
        <v>0</v>
      </c>
      <c r="S118" s="10">
        <f t="shared" si="16"/>
        <v>0</v>
      </c>
      <c r="T118" s="10">
        <f t="shared" si="17"/>
        <v>0</v>
      </c>
      <c r="U118" s="98">
        <v>1</v>
      </c>
      <c r="V118" s="10">
        <f t="shared" si="18"/>
        <v>0</v>
      </c>
      <c r="W118" s="10">
        <f t="shared" si="19"/>
        <v>0</v>
      </c>
      <c r="X118" s="10">
        <f t="shared" si="20"/>
        <v>0</v>
      </c>
      <c r="Y118" s="32">
        <f t="shared" si="21"/>
        <v>0</v>
      </c>
    </row>
    <row r="119" spans="1:25" x14ac:dyDescent="0.2">
      <c r="A119" s="91" t="s">
        <v>110</v>
      </c>
      <c r="B119" s="108">
        <v>10</v>
      </c>
      <c r="C119" s="108">
        <v>10</v>
      </c>
      <c r="D119" s="58">
        <f t="shared" si="11"/>
        <v>0</v>
      </c>
      <c r="E119" s="4"/>
      <c r="F119" s="108">
        <v>5</v>
      </c>
      <c r="G119" s="108">
        <v>5</v>
      </c>
      <c r="H119" s="58">
        <f t="shared" si="12"/>
        <v>0</v>
      </c>
      <c r="I119" s="4"/>
      <c r="J119" s="108">
        <v>0.5</v>
      </c>
      <c r="K119" s="108">
        <v>0.5</v>
      </c>
      <c r="L119" s="4">
        <f t="shared" si="13"/>
        <v>0</v>
      </c>
      <c r="M119" s="4"/>
      <c r="N119" s="108">
        <v>2.5</v>
      </c>
      <c r="O119" s="108">
        <v>2.5</v>
      </c>
      <c r="P119" s="58">
        <f t="shared" si="14"/>
        <v>0</v>
      </c>
      <c r="Q119" s="4"/>
      <c r="R119" s="62">
        <f t="shared" si="15"/>
        <v>0</v>
      </c>
      <c r="S119" s="10">
        <f t="shared" si="16"/>
        <v>0</v>
      </c>
      <c r="T119" s="10">
        <f t="shared" si="17"/>
        <v>0</v>
      </c>
      <c r="U119" s="98">
        <v>1.0025500000000001</v>
      </c>
      <c r="V119" s="10">
        <f t="shared" si="18"/>
        <v>0</v>
      </c>
      <c r="W119" s="10">
        <f t="shared" si="19"/>
        <v>0</v>
      </c>
      <c r="X119" s="10">
        <f t="shared" si="20"/>
        <v>0</v>
      </c>
      <c r="Y119" s="32">
        <f t="shared" si="21"/>
        <v>0</v>
      </c>
    </row>
    <row r="120" spans="1:25" s="22" customFormat="1" x14ac:dyDescent="0.2">
      <c r="A120" s="91" t="s">
        <v>111</v>
      </c>
      <c r="B120" s="95">
        <v>16</v>
      </c>
      <c r="C120" s="108">
        <v>16</v>
      </c>
      <c r="D120" s="110">
        <f t="shared" si="11"/>
        <v>0</v>
      </c>
      <c r="E120" s="109"/>
      <c r="F120" s="95">
        <v>6.5</v>
      </c>
      <c r="G120" s="108">
        <v>6.5</v>
      </c>
      <c r="H120" s="110">
        <f t="shared" si="12"/>
        <v>0</v>
      </c>
      <c r="I120" s="109"/>
      <c r="J120" s="95">
        <v>1</v>
      </c>
      <c r="K120" s="108">
        <v>1</v>
      </c>
      <c r="L120" s="109">
        <f t="shared" si="13"/>
        <v>0</v>
      </c>
      <c r="M120" s="109"/>
      <c r="N120" s="95">
        <v>4.5</v>
      </c>
      <c r="O120" s="108">
        <v>4.5</v>
      </c>
      <c r="P120" s="110">
        <f t="shared" si="14"/>
        <v>0</v>
      </c>
      <c r="Q120" s="109"/>
      <c r="R120" s="111">
        <f t="shared" si="15"/>
        <v>0</v>
      </c>
      <c r="S120" s="112">
        <f t="shared" si="16"/>
        <v>0</v>
      </c>
      <c r="T120" s="112">
        <f t="shared" si="17"/>
        <v>0</v>
      </c>
      <c r="U120" s="98">
        <v>1</v>
      </c>
      <c r="V120" s="112">
        <f t="shared" si="18"/>
        <v>0</v>
      </c>
      <c r="W120" s="112">
        <f t="shared" si="19"/>
        <v>0</v>
      </c>
      <c r="X120" s="112">
        <f t="shared" si="20"/>
        <v>0</v>
      </c>
      <c r="Y120" s="32">
        <f t="shared" si="21"/>
        <v>0</v>
      </c>
    </row>
    <row r="121" spans="1:25" x14ac:dyDescent="0.2">
      <c r="A121" s="91" t="s">
        <v>64</v>
      </c>
      <c r="B121" s="108">
        <v>1</v>
      </c>
      <c r="C121" s="108">
        <v>1</v>
      </c>
      <c r="D121" s="58">
        <f t="shared" si="11"/>
        <v>0</v>
      </c>
      <c r="E121" s="4"/>
      <c r="F121" s="108">
        <v>0</v>
      </c>
      <c r="G121" s="108">
        <v>0</v>
      </c>
      <c r="H121" s="58">
        <f t="shared" si="12"/>
        <v>0</v>
      </c>
      <c r="I121" s="4"/>
      <c r="J121" s="108">
        <v>0</v>
      </c>
      <c r="K121" s="108">
        <v>0</v>
      </c>
      <c r="L121" s="4">
        <f t="shared" si="13"/>
        <v>0</v>
      </c>
      <c r="M121" s="4"/>
      <c r="N121" s="108">
        <v>0</v>
      </c>
      <c r="O121" s="108">
        <v>0</v>
      </c>
      <c r="P121" s="58">
        <f t="shared" si="14"/>
        <v>0</v>
      </c>
      <c r="Q121" s="4"/>
      <c r="R121" s="62">
        <f t="shared" si="15"/>
        <v>0</v>
      </c>
      <c r="S121" s="10">
        <f t="shared" si="16"/>
        <v>0</v>
      </c>
      <c r="T121" s="10">
        <f t="shared" si="17"/>
        <v>0</v>
      </c>
      <c r="U121" s="98">
        <v>1</v>
      </c>
      <c r="V121" s="10">
        <f t="shared" si="18"/>
        <v>0</v>
      </c>
      <c r="W121" s="10">
        <f t="shared" si="19"/>
        <v>0</v>
      </c>
      <c r="X121" s="10">
        <f t="shared" si="20"/>
        <v>0</v>
      </c>
      <c r="Y121" s="32">
        <f t="shared" si="21"/>
        <v>0</v>
      </c>
    </row>
    <row r="122" spans="1:25" x14ac:dyDescent="0.2">
      <c r="A122" s="91" t="s">
        <v>112</v>
      </c>
      <c r="B122" s="108">
        <v>37.5</v>
      </c>
      <c r="C122" s="108">
        <v>37.5</v>
      </c>
      <c r="D122" s="58">
        <f t="shared" si="11"/>
        <v>0</v>
      </c>
      <c r="E122" s="4"/>
      <c r="F122" s="108">
        <v>22.649019599999995</v>
      </c>
      <c r="G122" s="108">
        <v>22.649019599999995</v>
      </c>
      <c r="H122" s="58">
        <f t="shared" si="12"/>
        <v>0</v>
      </c>
      <c r="I122" s="4"/>
      <c r="J122" s="108">
        <v>22.5</v>
      </c>
      <c r="K122" s="108">
        <v>22.5</v>
      </c>
      <c r="L122" s="4">
        <f t="shared" si="13"/>
        <v>0</v>
      </c>
      <c r="M122" s="4"/>
      <c r="N122" s="108">
        <v>37.947058800000001</v>
      </c>
      <c r="O122" s="108">
        <v>37.947058800000001</v>
      </c>
      <c r="P122" s="58">
        <f t="shared" si="14"/>
        <v>0</v>
      </c>
      <c r="Q122" s="4"/>
      <c r="R122" s="62">
        <f t="shared" si="15"/>
        <v>0</v>
      </c>
      <c r="S122" s="10">
        <f t="shared" si="16"/>
        <v>0</v>
      </c>
      <c r="T122" s="10">
        <f t="shared" si="17"/>
        <v>0</v>
      </c>
      <c r="U122" s="98">
        <v>1</v>
      </c>
      <c r="V122" s="10">
        <f t="shared" si="18"/>
        <v>0</v>
      </c>
      <c r="W122" s="10">
        <f t="shared" si="19"/>
        <v>0</v>
      </c>
      <c r="X122" s="10">
        <f t="shared" si="20"/>
        <v>0</v>
      </c>
      <c r="Y122" s="32">
        <f t="shared" si="21"/>
        <v>0</v>
      </c>
    </row>
    <row r="123" spans="1:25" x14ac:dyDescent="0.2">
      <c r="A123" s="91" t="s">
        <v>114</v>
      </c>
      <c r="B123" s="108">
        <v>5.5</v>
      </c>
      <c r="C123" s="108">
        <v>5.5</v>
      </c>
      <c r="D123" s="58">
        <f t="shared" si="11"/>
        <v>0</v>
      </c>
      <c r="E123" s="4"/>
      <c r="F123" s="108">
        <v>1</v>
      </c>
      <c r="G123" s="108">
        <v>1</v>
      </c>
      <c r="H123" s="58">
        <f t="shared" si="12"/>
        <v>0</v>
      </c>
      <c r="I123" s="4"/>
      <c r="J123" s="108">
        <v>0</v>
      </c>
      <c r="K123" s="108">
        <v>0</v>
      </c>
      <c r="L123" s="4">
        <f t="shared" si="13"/>
        <v>0</v>
      </c>
      <c r="M123" s="4"/>
      <c r="N123" s="108">
        <v>1</v>
      </c>
      <c r="O123" s="108">
        <v>1</v>
      </c>
      <c r="P123" s="58">
        <f t="shared" si="14"/>
        <v>0</v>
      </c>
      <c r="Q123" s="4"/>
      <c r="R123" s="62">
        <f t="shared" si="15"/>
        <v>0</v>
      </c>
      <c r="S123" s="10">
        <f t="shared" si="16"/>
        <v>0</v>
      </c>
      <c r="T123" s="10">
        <f t="shared" si="17"/>
        <v>0</v>
      </c>
      <c r="U123" s="98">
        <v>1</v>
      </c>
      <c r="V123" s="10">
        <f t="shared" si="18"/>
        <v>0</v>
      </c>
      <c r="W123" s="10">
        <f t="shared" si="19"/>
        <v>0</v>
      </c>
      <c r="X123" s="10">
        <f t="shared" si="20"/>
        <v>0</v>
      </c>
      <c r="Y123" s="32">
        <f t="shared" si="21"/>
        <v>0</v>
      </c>
    </row>
    <row r="124" spans="1:25" x14ac:dyDescent="0.2">
      <c r="A124" s="91" t="s">
        <v>116</v>
      </c>
      <c r="B124" s="108">
        <v>2</v>
      </c>
      <c r="C124" s="108">
        <v>2</v>
      </c>
      <c r="D124" s="58">
        <f t="shared" si="11"/>
        <v>0</v>
      </c>
      <c r="E124" s="4"/>
      <c r="F124" s="108">
        <v>1</v>
      </c>
      <c r="G124" s="108">
        <v>1</v>
      </c>
      <c r="H124" s="58">
        <f t="shared" si="12"/>
        <v>0</v>
      </c>
      <c r="I124" s="4"/>
      <c r="J124" s="108">
        <v>1</v>
      </c>
      <c r="K124" s="108">
        <v>1</v>
      </c>
      <c r="L124" s="4">
        <f t="shared" si="13"/>
        <v>0</v>
      </c>
      <c r="M124" s="4"/>
      <c r="N124" s="108">
        <v>1</v>
      </c>
      <c r="O124" s="108">
        <v>1</v>
      </c>
      <c r="P124" s="58">
        <f t="shared" si="14"/>
        <v>0</v>
      </c>
      <c r="Q124" s="4"/>
      <c r="R124" s="62">
        <f t="shared" si="15"/>
        <v>0</v>
      </c>
      <c r="S124" s="10">
        <f t="shared" si="16"/>
        <v>0</v>
      </c>
      <c r="T124" s="10">
        <f t="shared" si="17"/>
        <v>0</v>
      </c>
      <c r="U124" s="98">
        <v>1</v>
      </c>
      <c r="V124" s="10">
        <f t="shared" si="18"/>
        <v>0</v>
      </c>
      <c r="W124" s="10">
        <f t="shared" si="19"/>
        <v>0</v>
      </c>
      <c r="X124" s="10">
        <f t="shared" si="20"/>
        <v>0</v>
      </c>
      <c r="Y124" s="32">
        <f t="shared" si="21"/>
        <v>0</v>
      </c>
    </row>
    <row r="125" spans="1:25" x14ac:dyDescent="0.2">
      <c r="A125" s="91" t="s">
        <v>117</v>
      </c>
      <c r="B125" s="108">
        <v>17.5</v>
      </c>
      <c r="C125" s="108">
        <v>17.5</v>
      </c>
      <c r="D125" s="58">
        <f t="shared" si="11"/>
        <v>0</v>
      </c>
      <c r="E125" s="4"/>
      <c r="F125" s="108">
        <v>9.5</v>
      </c>
      <c r="G125" s="108">
        <v>9.5</v>
      </c>
      <c r="H125" s="58">
        <f t="shared" si="12"/>
        <v>0</v>
      </c>
      <c r="I125" s="4"/>
      <c r="J125" s="108">
        <v>2.5</v>
      </c>
      <c r="K125" s="108">
        <v>2.5</v>
      </c>
      <c r="L125" s="4">
        <f t="shared" si="13"/>
        <v>0</v>
      </c>
      <c r="M125" s="4"/>
      <c r="N125" s="108">
        <v>5.5</v>
      </c>
      <c r="O125" s="108">
        <v>5.5</v>
      </c>
      <c r="P125" s="58">
        <f t="shared" si="14"/>
        <v>0</v>
      </c>
      <c r="Q125" s="4"/>
      <c r="R125" s="62">
        <f t="shared" si="15"/>
        <v>0</v>
      </c>
      <c r="S125" s="10">
        <f t="shared" si="16"/>
        <v>0</v>
      </c>
      <c r="T125" s="10">
        <f t="shared" si="17"/>
        <v>0</v>
      </c>
      <c r="U125" s="98">
        <v>1</v>
      </c>
      <c r="V125" s="10">
        <f t="shared" si="18"/>
        <v>0</v>
      </c>
      <c r="W125" s="10">
        <f t="shared" si="19"/>
        <v>0</v>
      </c>
      <c r="X125" s="10">
        <f t="shared" si="20"/>
        <v>0</v>
      </c>
      <c r="Y125" s="32">
        <f t="shared" si="21"/>
        <v>0</v>
      </c>
    </row>
    <row r="126" spans="1:25" x14ac:dyDescent="0.2">
      <c r="A126" s="92" t="s">
        <v>118</v>
      </c>
      <c r="B126" s="126">
        <v>163</v>
      </c>
      <c r="C126" s="126">
        <v>163.5</v>
      </c>
      <c r="D126" s="59">
        <f t="shared" si="11"/>
        <v>0.5</v>
      </c>
      <c r="E126" s="28"/>
      <c r="F126" s="126">
        <v>59.178209426666662</v>
      </c>
      <c r="G126" s="126">
        <v>59.178209426666662</v>
      </c>
      <c r="H126" s="59">
        <f t="shared" si="12"/>
        <v>0</v>
      </c>
      <c r="I126" s="28"/>
      <c r="J126" s="126">
        <v>24.5</v>
      </c>
      <c r="K126" s="126">
        <v>24.5</v>
      </c>
      <c r="L126" s="28">
        <f t="shared" si="13"/>
        <v>0</v>
      </c>
      <c r="M126" s="28"/>
      <c r="N126" s="126">
        <v>48.259218880000006</v>
      </c>
      <c r="O126" s="126">
        <v>48.259218880000006</v>
      </c>
      <c r="P126" s="59">
        <f t="shared" si="14"/>
        <v>0</v>
      </c>
      <c r="Q126" s="28"/>
      <c r="R126" s="63">
        <f t="shared" si="15"/>
        <v>0.5</v>
      </c>
      <c r="S126" s="29">
        <f t="shared" si="16"/>
        <v>23575</v>
      </c>
      <c r="T126" s="29">
        <f t="shared" si="17"/>
        <v>4269.4324999999999</v>
      </c>
      <c r="U126" s="128">
        <v>1.03227</v>
      </c>
      <c r="V126" s="29">
        <f t="shared" si="18"/>
        <v>760.76525000000049</v>
      </c>
      <c r="W126" s="29">
        <f t="shared" si="19"/>
        <v>137.77458677500007</v>
      </c>
      <c r="X126" s="29">
        <f t="shared" si="20"/>
        <v>3519.3889285714286</v>
      </c>
      <c r="Y126" s="29">
        <f t="shared" si="21"/>
        <v>32262.36126534643</v>
      </c>
    </row>
    <row r="127" spans="1:25" x14ac:dyDescent="0.2">
      <c r="A127" s="91" t="s">
        <v>125</v>
      </c>
      <c r="B127" s="108">
        <v>5</v>
      </c>
      <c r="C127" s="108">
        <v>5</v>
      </c>
      <c r="D127" s="58">
        <f t="shared" si="11"/>
        <v>0</v>
      </c>
      <c r="E127" s="4"/>
      <c r="F127" s="108">
        <v>2</v>
      </c>
      <c r="G127" s="108">
        <v>2</v>
      </c>
      <c r="H127" s="58">
        <f t="shared" si="12"/>
        <v>0</v>
      </c>
      <c r="I127" s="4"/>
      <c r="J127" s="108">
        <v>0</v>
      </c>
      <c r="K127" s="108">
        <v>0</v>
      </c>
      <c r="L127" s="4">
        <f t="shared" si="13"/>
        <v>0</v>
      </c>
      <c r="M127" s="4"/>
      <c r="N127" s="108">
        <v>1</v>
      </c>
      <c r="O127" s="108">
        <v>1</v>
      </c>
      <c r="P127" s="58">
        <f t="shared" si="14"/>
        <v>0</v>
      </c>
      <c r="Q127" s="4"/>
      <c r="R127" s="62">
        <f t="shared" si="15"/>
        <v>0</v>
      </c>
      <c r="S127" s="10">
        <f t="shared" si="16"/>
        <v>0</v>
      </c>
      <c r="T127" s="10">
        <f t="shared" si="17"/>
        <v>0</v>
      </c>
      <c r="U127" s="98">
        <v>1</v>
      </c>
      <c r="V127" s="10">
        <f t="shared" si="18"/>
        <v>0</v>
      </c>
      <c r="W127" s="10">
        <f t="shared" si="19"/>
        <v>0</v>
      </c>
      <c r="X127" s="10">
        <f t="shared" si="20"/>
        <v>0</v>
      </c>
      <c r="Y127" s="32">
        <f t="shared" si="21"/>
        <v>0</v>
      </c>
    </row>
    <row r="128" spans="1:25" x14ac:dyDescent="0.2">
      <c r="A128" s="91" t="s">
        <v>22</v>
      </c>
      <c r="B128" s="108">
        <v>0.5</v>
      </c>
      <c r="C128" s="108">
        <v>0.5</v>
      </c>
      <c r="D128" s="58">
        <f t="shared" si="11"/>
        <v>0</v>
      </c>
      <c r="E128" s="4"/>
      <c r="F128" s="108">
        <v>0.5</v>
      </c>
      <c r="G128" s="108">
        <v>0.5</v>
      </c>
      <c r="H128" s="58">
        <f t="shared" si="12"/>
        <v>0</v>
      </c>
      <c r="I128" s="4"/>
      <c r="J128" s="108">
        <v>0</v>
      </c>
      <c r="K128" s="108">
        <v>0</v>
      </c>
      <c r="L128" s="4">
        <f t="shared" si="13"/>
        <v>0</v>
      </c>
      <c r="M128" s="4"/>
      <c r="N128" s="108">
        <v>0</v>
      </c>
      <c r="O128" s="108">
        <v>0</v>
      </c>
      <c r="P128" s="58">
        <f t="shared" si="14"/>
        <v>0</v>
      </c>
      <c r="Q128" s="4"/>
      <c r="R128" s="62">
        <f t="shared" si="15"/>
        <v>0</v>
      </c>
      <c r="S128" s="10">
        <f t="shared" si="16"/>
        <v>0</v>
      </c>
      <c r="T128" s="10">
        <f t="shared" si="17"/>
        <v>0</v>
      </c>
      <c r="U128" s="98">
        <v>1</v>
      </c>
      <c r="V128" s="10">
        <f t="shared" si="18"/>
        <v>0</v>
      </c>
      <c r="W128" s="10">
        <f t="shared" si="19"/>
        <v>0</v>
      </c>
      <c r="X128" s="10">
        <f t="shared" si="20"/>
        <v>0</v>
      </c>
      <c r="Y128" s="32">
        <f t="shared" si="21"/>
        <v>0</v>
      </c>
    </row>
    <row r="129" spans="1:25" x14ac:dyDescent="0.2">
      <c r="A129" s="91" t="s">
        <v>126</v>
      </c>
      <c r="B129" s="108">
        <v>3</v>
      </c>
      <c r="C129" s="108">
        <v>3</v>
      </c>
      <c r="D129" s="58">
        <f t="shared" si="11"/>
        <v>0</v>
      </c>
      <c r="E129" s="4"/>
      <c r="F129" s="108">
        <v>1</v>
      </c>
      <c r="G129" s="108">
        <v>1</v>
      </c>
      <c r="H129" s="58">
        <f t="shared" si="12"/>
        <v>0</v>
      </c>
      <c r="I129" s="4"/>
      <c r="J129" s="108">
        <v>0</v>
      </c>
      <c r="K129" s="108">
        <v>0</v>
      </c>
      <c r="L129" s="4">
        <f t="shared" si="13"/>
        <v>0</v>
      </c>
      <c r="M129" s="4"/>
      <c r="N129" s="108">
        <v>1</v>
      </c>
      <c r="O129" s="108">
        <v>1</v>
      </c>
      <c r="P129" s="58">
        <f t="shared" si="14"/>
        <v>0</v>
      </c>
      <c r="Q129" s="4"/>
      <c r="R129" s="62">
        <f t="shared" si="15"/>
        <v>0</v>
      </c>
      <c r="S129" s="10">
        <f t="shared" si="16"/>
        <v>0</v>
      </c>
      <c r="T129" s="10">
        <f t="shared" si="17"/>
        <v>0</v>
      </c>
      <c r="U129" s="98">
        <v>1</v>
      </c>
      <c r="V129" s="10">
        <f t="shared" si="18"/>
        <v>0</v>
      </c>
      <c r="W129" s="10">
        <f t="shared" si="19"/>
        <v>0</v>
      </c>
      <c r="X129" s="10">
        <f t="shared" si="20"/>
        <v>0</v>
      </c>
      <c r="Y129" s="32">
        <f t="shared" si="21"/>
        <v>0</v>
      </c>
    </row>
    <row r="130" spans="1:25" x14ac:dyDescent="0.2">
      <c r="A130" s="91" t="s">
        <v>127</v>
      </c>
      <c r="B130" s="108">
        <v>16.5</v>
      </c>
      <c r="C130" s="108">
        <v>16.5</v>
      </c>
      <c r="D130" s="58">
        <f t="shared" si="11"/>
        <v>0</v>
      </c>
      <c r="E130" s="4"/>
      <c r="F130" s="108">
        <v>4</v>
      </c>
      <c r="G130" s="108">
        <v>4</v>
      </c>
      <c r="H130" s="58">
        <f t="shared" si="12"/>
        <v>0</v>
      </c>
      <c r="I130" s="4"/>
      <c r="J130" s="108">
        <v>0</v>
      </c>
      <c r="K130" s="108">
        <v>0</v>
      </c>
      <c r="L130" s="4">
        <f t="shared" si="13"/>
        <v>0</v>
      </c>
      <c r="M130" s="4"/>
      <c r="N130" s="108">
        <v>3.5</v>
      </c>
      <c r="O130" s="108">
        <v>3.5</v>
      </c>
      <c r="P130" s="58">
        <f t="shared" si="14"/>
        <v>0</v>
      </c>
      <c r="Q130" s="4"/>
      <c r="R130" s="62">
        <f t="shared" si="15"/>
        <v>0</v>
      </c>
      <c r="S130" s="10">
        <f t="shared" si="16"/>
        <v>0</v>
      </c>
      <c r="T130" s="10">
        <f t="shared" si="17"/>
        <v>0</v>
      </c>
      <c r="U130" s="98">
        <v>1</v>
      </c>
      <c r="V130" s="10">
        <f t="shared" si="18"/>
        <v>0</v>
      </c>
      <c r="W130" s="10">
        <f t="shared" si="19"/>
        <v>0</v>
      </c>
      <c r="X130" s="10">
        <f t="shared" si="20"/>
        <v>0</v>
      </c>
      <c r="Y130" s="32">
        <f t="shared" si="21"/>
        <v>0</v>
      </c>
    </row>
    <row r="131" spans="1:25" x14ac:dyDescent="0.2">
      <c r="A131" s="91" t="s">
        <v>130</v>
      </c>
      <c r="B131" s="108">
        <v>36.5</v>
      </c>
      <c r="C131" s="108">
        <v>36.5</v>
      </c>
      <c r="D131" s="58">
        <f t="shared" si="11"/>
        <v>0</v>
      </c>
      <c r="E131" s="4"/>
      <c r="F131" s="108">
        <v>14.762892293333334</v>
      </c>
      <c r="G131" s="108">
        <v>14.762892293333334</v>
      </c>
      <c r="H131" s="58">
        <f t="shared" si="12"/>
        <v>0</v>
      </c>
      <c r="I131" s="4"/>
      <c r="J131" s="108">
        <v>5.5</v>
      </c>
      <c r="K131" s="108">
        <v>5.5</v>
      </c>
      <c r="L131" s="4">
        <f t="shared" si="13"/>
        <v>0</v>
      </c>
      <c r="M131" s="4"/>
      <c r="N131" s="108">
        <v>14.288676880000001</v>
      </c>
      <c r="O131" s="108">
        <v>14.288676880000001</v>
      </c>
      <c r="P131" s="58">
        <f t="shared" si="14"/>
        <v>0</v>
      </c>
      <c r="Q131" s="4"/>
      <c r="R131" s="62">
        <f t="shared" si="15"/>
        <v>0</v>
      </c>
      <c r="S131" s="10">
        <f t="shared" si="16"/>
        <v>0</v>
      </c>
      <c r="T131" s="10">
        <f t="shared" si="17"/>
        <v>0</v>
      </c>
      <c r="U131" s="98">
        <v>1</v>
      </c>
      <c r="V131" s="10">
        <f t="shared" si="18"/>
        <v>0</v>
      </c>
      <c r="W131" s="10">
        <f t="shared" si="19"/>
        <v>0</v>
      </c>
      <c r="X131" s="10">
        <f t="shared" si="20"/>
        <v>0</v>
      </c>
      <c r="Y131" s="32">
        <f t="shared" si="21"/>
        <v>0</v>
      </c>
    </row>
    <row r="132" spans="1:25" x14ac:dyDescent="0.2">
      <c r="A132" s="91" t="s">
        <v>97</v>
      </c>
      <c r="B132" s="108">
        <v>4</v>
      </c>
      <c r="C132" s="108">
        <v>4</v>
      </c>
      <c r="D132" s="58">
        <f t="shared" si="11"/>
        <v>0</v>
      </c>
      <c r="E132" s="4"/>
      <c r="F132" s="108">
        <v>0</v>
      </c>
      <c r="G132" s="108">
        <v>0</v>
      </c>
      <c r="H132" s="58">
        <f t="shared" si="12"/>
        <v>0</v>
      </c>
      <c r="I132" s="4"/>
      <c r="J132" s="108">
        <v>0</v>
      </c>
      <c r="K132" s="108">
        <v>0</v>
      </c>
      <c r="L132" s="4">
        <f t="shared" si="13"/>
        <v>0</v>
      </c>
      <c r="M132" s="4"/>
      <c r="N132" s="108">
        <v>0</v>
      </c>
      <c r="O132" s="108">
        <v>0</v>
      </c>
      <c r="P132" s="58">
        <f t="shared" si="14"/>
        <v>0</v>
      </c>
      <c r="Q132" s="4"/>
      <c r="R132" s="62">
        <f t="shared" si="15"/>
        <v>0</v>
      </c>
      <c r="S132" s="10">
        <f t="shared" si="16"/>
        <v>0</v>
      </c>
      <c r="T132" s="10">
        <f t="shared" si="17"/>
        <v>0</v>
      </c>
      <c r="U132" s="98">
        <v>1</v>
      </c>
      <c r="V132" s="10">
        <f t="shared" si="18"/>
        <v>0</v>
      </c>
      <c r="W132" s="10">
        <f t="shared" si="19"/>
        <v>0</v>
      </c>
      <c r="X132" s="10">
        <f t="shared" si="20"/>
        <v>0</v>
      </c>
      <c r="Y132" s="32">
        <f t="shared" si="21"/>
        <v>0</v>
      </c>
    </row>
    <row r="133" spans="1:25" x14ac:dyDescent="0.2">
      <c r="A133" s="91" t="s">
        <v>131</v>
      </c>
      <c r="B133" s="108">
        <v>10</v>
      </c>
      <c r="C133" s="108">
        <v>10</v>
      </c>
      <c r="D133" s="58">
        <f t="shared" si="11"/>
        <v>0</v>
      </c>
      <c r="E133" s="4"/>
      <c r="F133" s="108">
        <v>5</v>
      </c>
      <c r="G133" s="108">
        <v>5</v>
      </c>
      <c r="H133" s="58">
        <f t="shared" si="12"/>
        <v>0</v>
      </c>
      <c r="I133" s="4"/>
      <c r="J133" s="108">
        <v>5.5</v>
      </c>
      <c r="K133" s="108">
        <v>5.5</v>
      </c>
      <c r="L133" s="4">
        <f t="shared" si="13"/>
        <v>0</v>
      </c>
      <c r="M133" s="4"/>
      <c r="N133" s="108">
        <v>5.2814000000000005</v>
      </c>
      <c r="O133" s="108">
        <v>5.2814000000000005</v>
      </c>
      <c r="P133" s="58">
        <f t="shared" si="14"/>
        <v>0</v>
      </c>
      <c r="Q133" s="4"/>
      <c r="R133" s="62">
        <f t="shared" si="15"/>
        <v>0</v>
      </c>
      <c r="S133" s="10">
        <f t="shared" si="16"/>
        <v>0</v>
      </c>
      <c r="T133" s="10">
        <f t="shared" si="17"/>
        <v>0</v>
      </c>
      <c r="U133" s="98">
        <v>1</v>
      </c>
      <c r="V133" s="10">
        <f t="shared" si="18"/>
        <v>0</v>
      </c>
      <c r="W133" s="10">
        <f t="shared" si="19"/>
        <v>0</v>
      </c>
      <c r="X133" s="10">
        <f t="shared" si="20"/>
        <v>0</v>
      </c>
      <c r="Y133" s="32">
        <f t="shared" si="21"/>
        <v>0</v>
      </c>
    </row>
    <row r="134" spans="1:25" x14ac:dyDescent="0.2">
      <c r="A134" s="91" t="s">
        <v>50</v>
      </c>
      <c r="B134" s="108">
        <v>2</v>
      </c>
      <c r="C134" s="108">
        <v>2</v>
      </c>
      <c r="D134" s="58">
        <f t="shared" si="11"/>
        <v>0</v>
      </c>
      <c r="E134" s="4"/>
      <c r="F134" s="108">
        <v>1</v>
      </c>
      <c r="G134" s="108">
        <v>1</v>
      </c>
      <c r="H134" s="58">
        <f t="shared" si="12"/>
        <v>0</v>
      </c>
      <c r="I134" s="4"/>
      <c r="J134" s="108">
        <v>0</v>
      </c>
      <c r="K134" s="108">
        <v>0</v>
      </c>
      <c r="L134" s="4">
        <f t="shared" si="13"/>
        <v>0</v>
      </c>
      <c r="M134" s="4"/>
      <c r="N134" s="108">
        <v>0.5</v>
      </c>
      <c r="O134" s="108">
        <v>0.5</v>
      </c>
      <c r="P134" s="58">
        <f t="shared" si="14"/>
        <v>0</v>
      </c>
      <c r="Q134" s="4"/>
      <c r="R134" s="62">
        <f t="shared" si="15"/>
        <v>0</v>
      </c>
      <c r="S134" s="10">
        <f t="shared" si="16"/>
        <v>0</v>
      </c>
      <c r="T134" s="10">
        <f t="shared" si="17"/>
        <v>0</v>
      </c>
      <c r="U134" s="98">
        <v>1</v>
      </c>
      <c r="V134" s="10">
        <f t="shared" si="18"/>
        <v>0</v>
      </c>
      <c r="W134" s="10">
        <f t="shared" si="19"/>
        <v>0</v>
      </c>
      <c r="X134" s="10">
        <f t="shared" si="20"/>
        <v>0</v>
      </c>
      <c r="Y134" s="32">
        <f t="shared" si="21"/>
        <v>0</v>
      </c>
    </row>
    <row r="135" spans="1:25" x14ac:dyDescent="0.2">
      <c r="A135" s="91" t="s">
        <v>132</v>
      </c>
      <c r="B135" s="108">
        <v>2</v>
      </c>
      <c r="C135" s="108">
        <v>2</v>
      </c>
      <c r="D135" s="58">
        <f t="shared" si="11"/>
        <v>0</v>
      </c>
      <c r="E135" s="4"/>
      <c r="F135" s="108">
        <v>1</v>
      </c>
      <c r="G135" s="108">
        <v>1</v>
      </c>
      <c r="H135" s="58">
        <f t="shared" si="12"/>
        <v>0</v>
      </c>
      <c r="I135" s="4"/>
      <c r="J135" s="108">
        <v>0</v>
      </c>
      <c r="K135" s="108">
        <v>0</v>
      </c>
      <c r="L135" s="4">
        <f t="shared" si="13"/>
        <v>0</v>
      </c>
      <c r="M135" s="4"/>
      <c r="N135" s="108">
        <v>0.5</v>
      </c>
      <c r="O135" s="108">
        <v>0.5</v>
      </c>
      <c r="P135" s="58">
        <f t="shared" si="14"/>
        <v>0</v>
      </c>
      <c r="Q135" s="4"/>
      <c r="R135" s="62">
        <f t="shared" si="15"/>
        <v>0</v>
      </c>
      <c r="S135" s="10">
        <f t="shared" si="16"/>
        <v>0</v>
      </c>
      <c r="T135" s="10">
        <f t="shared" si="17"/>
        <v>0</v>
      </c>
      <c r="U135" s="98">
        <v>1</v>
      </c>
      <c r="V135" s="10">
        <f t="shared" si="18"/>
        <v>0</v>
      </c>
      <c r="W135" s="10">
        <f t="shared" si="19"/>
        <v>0</v>
      </c>
      <c r="X135" s="10">
        <f t="shared" si="20"/>
        <v>0</v>
      </c>
      <c r="Y135" s="32">
        <f t="shared" si="21"/>
        <v>0</v>
      </c>
    </row>
    <row r="136" spans="1:25" s="22" customFormat="1" x14ac:dyDescent="0.2">
      <c r="A136" s="91" t="s">
        <v>34</v>
      </c>
      <c r="B136" s="95">
        <v>6</v>
      </c>
      <c r="C136" s="108">
        <v>6</v>
      </c>
      <c r="D136" s="110">
        <f t="shared" ref="D136:D148" si="22">C136-B136</f>
        <v>0</v>
      </c>
      <c r="E136" s="109"/>
      <c r="F136" s="95">
        <v>1</v>
      </c>
      <c r="G136" s="108">
        <v>1</v>
      </c>
      <c r="H136" s="110">
        <f t="shared" ref="H136:H148" si="23">G136-F136</f>
        <v>0</v>
      </c>
      <c r="I136" s="109"/>
      <c r="J136" s="95">
        <v>0</v>
      </c>
      <c r="K136" s="108">
        <v>0</v>
      </c>
      <c r="L136" s="109">
        <f t="shared" ref="L136:L148" si="24">K136-J136</f>
        <v>0</v>
      </c>
      <c r="M136" s="109"/>
      <c r="N136" s="95">
        <v>1</v>
      </c>
      <c r="O136" s="108">
        <v>1</v>
      </c>
      <c r="P136" s="110">
        <f t="shared" ref="P136:P148" si="25">O136-N136</f>
        <v>0</v>
      </c>
      <c r="Q136" s="109"/>
      <c r="R136" s="111">
        <f t="shared" ref="R136:R148" si="26">D136+H136+L136+P136</f>
        <v>0</v>
      </c>
      <c r="S136" s="112">
        <f t="shared" ref="S136:S148" si="27">R136*$S$5</f>
        <v>0</v>
      </c>
      <c r="T136" s="112">
        <f t="shared" ref="T136:T148" si="28">S136*$T$5</f>
        <v>0</v>
      </c>
      <c r="U136" s="98">
        <v>1</v>
      </c>
      <c r="V136" s="112">
        <f t="shared" ref="V136:V148" si="29">S136*(U136-1)</f>
        <v>0</v>
      </c>
      <c r="W136" s="112">
        <f t="shared" ref="W136:W148" si="30">T136*(U136-1)</f>
        <v>0</v>
      </c>
      <c r="X136" s="112">
        <f t="shared" ref="X136:X148" si="31">R136*$X$5</f>
        <v>0</v>
      </c>
      <c r="Y136" s="32">
        <f t="shared" ref="Y136:Y148" si="32">S136+T136+V136+W136+X136</f>
        <v>0</v>
      </c>
    </row>
    <row r="137" spans="1:25" x14ac:dyDescent="0.2">
      <c r="A137" s="91" t="s">
        <v>133</v>
      </c>
      <c r="B137" s="108">
        <v>4</v>
      </c>
      <c r="C137" s="108">
        <v>4</v>
      </c>
      <c r="D137" s="58">
        <f t="shared" si="22"/>
        <v>0</v>
      </c>
      <c r="E137" s="4"/>
      <c r="F137" s="108">
        <v>1</v>
      </c>
      <c r="G137" s="108">
        <v>1</v>
      </c>
      <c r="H137" s="58">
        <f t="shared" si="23"/>
        <v>0</v>
      </c>
      <c r="I137" s="4"/>
      <c r="J137" s="108">
        <v>0</v>
      </c>
      <c r="K137" s="108">
        <v>0</v>
      </c>
      <c r="L137" s="4">
        <f t="shared" si="24"/>
        <v>0</v>
      </c>
      <c r="M137" s="4"/>
      <c r="N137" s="108">
        <v>1</v>
      </c>
      <c r="O137" s="108">
        <v>1</v>
      </c>
      <c r="P137" s="58">
        <f t="shared" si="25"/>
        <v>0</v>
      </c>
      <c r="Q137" s="4"/>
      <c r="R137" s="62">
        <f t="shared" si="26"/>
        <v>0</v>
      </c>
      <c r="S137" s="10">
        <f t="shared" si="27"/>
        <v>0</v>
      </c>
      <c r="T137" s="10">
        <f t="shared" si="28"/>
        <v>0</v>
      </c>
      <c r="U137" s="98">
        <v>1</v>
      </c>
      <c r="V137" s="10">
        <f t="shared" si="29"/>
        <v>0</v>
      </c>
      <c r="W137" s="10">
        <f t="shared" si="30"/>
        <v>0</v>
      </c>
      <c r="X137" s="10">
        <f t="shared" si="31"/>
        <v>0</v>
      </c>
      <c r="Y137" s="32">
        <f t="shared" si="32"/>
        <v>0</v>
      </c>
    </row>
    <row r="138" spans="1:25" x14ac:dyDescent="0.2">
      <c r="A138" s="91" t="s">
        <v>102</v>
      </c>
      <c r="B138" s="108">
        <v>2</v>
      </c>
      <c r="C138" s="108">
        <v>2</v>
      </c>
      <c r="D138" s="58">
        <f t="shared" si="22"/>
        <v>0</v>
      </c>
      <c r="E138" s="4"/>
      <c r="F138" s="108">
        <v>1</v>
      </c>
      <c r="G138" s="108">
        <v>1</v>
      </c>
      <c r="H138" s="58">
        <f t="shared" si="23"/>
        <v>0</v>
      </c>
      <c r="I138" s="4"/>
      <c r="J138" s="108">
        <v>0.5</v>
      </c>
      <c r="K138" s="108">
        <v>0.5</v>
      </c>
      <c r="L138" s="4">
        <f t="shared" si="24"/>
        <v>0</v>
      </c>
      <c r="M138" s="4"/>
      <c r="N138" s="108">
        <v>0.5</v>
      </c>
      <c r="O138" s="108">
        <v>0.5</v>
      </c>
      <c r="P138" s="58">
        <f t="shared" si="25"/>
        <v>0</v>
      </c>
      <c r="Q138" s="4"/>
      <c r="R138" s="62">
        <f t="shared" si="26"/>
        <v>0</v>
      </c>
      <c r="S138" s="10">
        <f t="shared" si="27"/>
        <v>0</v>
      </c>
      <c r="T138" s="10">
        <f t="shared" si="28"/>
        <v>0</v>
      </c>
      <c r="U138" s="98">
        <v>1</v>
      </c>
      <c r="V138" s="10">
        <f t="shared" si="29"/>
        <v>0</v>
      </c>
      <c r="W138" s="10">
        <f t="shared" si="30"/>
        <v>0</v>
      </c>
      <c r="X138" s="10">
        <f t="shared" si="31"/>
        <v>0</v>
      </c>
      <c r="Y138" s="32">
        <f t="shared" si="32"/>
        <v>0</v>
      </c>
    </row>
    <row r="139" spans="1:25" x14ac:dyDescent="0.2">
      <c r="A139" s="99" t="s">
        <v>134</v>
      </c>
      <c r="B139" s="108">
        <v>6.5</v>
      </c>
      <c r="C139" s="108">
        <v>6.5</v>
      </c>
      <c r="D139" s="58">
        <f t="shared" si="22"/>
        <v>0</v>
      </c>
      <c r="E139" s="4"/>
      <c r="F139" s="108">
        <v>1.5</v>
      </c>
      <c r="G139" s="108">
        <v>1.5</v>
      </c>
      <c r="H139" s="58">
        <f t="shared" si="23"/>
        <v>0</v>
      </c>
      <c r="I139" s="4"/>
      <c r="J139" s="108">
        <v>2</v>
      </c>
      <c r="K139" s="108">
        <v>2</v>
      </c>
      <c r="L139" s="4">
        <f t="shared" si="24"/>
        <v>0</v>
      </c>
      <c r="M139" s="4"/>
      <c r="N139" s="108">
        <v>1</v>
      </c>
      <c r="O139" s="108">
        <v>1</v>
      </c>
      <c r="P139" s="58">
        <f t="shared" si="25"/>
        <v>0</v>
      </c>
      <c r="Q139" s="4"/>
      <c r="R139" s="62">
        <f t="shared" si="26"/>
        <v>0</v>
      </c>
      <c r="S139" s="10">
        <f t="shared" si="27"/>
        <v>0</v>
      </c>
      <c r="T139" s="10">
        <f t="shared" si="28"/>
        <v>0</v>
      </c>
      <c r="U139" s="98">
        <v>1</v>
      </c>
      <c r="V139" s="10">
        <f t="shared" si="29"/>
        <v>0</v>
      </c>
      <c r="W139" s="10">
        <f t="shared" si="30"/>
        <v>0</v>
      </c>
      <c r="X139" s="10">
        <f t="shared" si="31"/>
        <v>0</v>
      </c>
      <c r="Y139" s="32">
        <f t="shared" si="32"/>
        <v>0</v>
      </c>
    </row>
    <row r="140" spans="1:25" x14ac:dyDescent="0.2">
      <c r="A140" s="99" t="s">
        <v>135</v>
      </c>
      <c r="B140" s="108">
        <v>1.5</v>
      </c>
      <c r="C140" s="108">
        <v>1.5</v>
      </c>
      <c r="D140" s="58">
        <f t="shared" si="22"/>
        <v>0</v>
      </c>
      <c r="E140" s="4"/>
      <c r="F140" s="108">
        <v>0.5</v>
      </c>
      <c r="G140" s="108">
        <v>0.5</v>
      </c>
      <c r="H140" s="58">
        <f t="shared" si="23"/>
        <v>0</v>
      </c>
      <c r="I140" s="4"/>
      <c r="J140" s="108">
        <v>0</v>
      </c>
      <c r="K140" s="108">
        <v>0</v>
      </c>
      <c r="L140" s="4">
        <f t="shared" si="24"/>
        <v>0</v>
      </c>
      <c r="M140" s="4"/>
      <c r="N140" s="108">
        <v>0</v>
      </c>
      <c r="O140" s="108">
        <v>0</v>
      </c>
      <c r="P140" s="58">
        <f t="shared" si="25"/>
        <v>0</v>
      </c>
      <c r="Q140" s="4"/>
      <c r="R140" s="62">
        <f t="shared" si="26"/>
        <v>0</v>
      </c>
      <c r="S140" s="10">
        <f t="shared" si="27"/>
        <v>0</v>
      </c>
      <c r="T140" s="10">
        <f t="shared" si="28"/>
        <v>0</v>
      </c>
      <c r="U140" s="98">
        <v>1</v>
      </c>
      <c r="V140" s="10">
        <f t="shared" si="29"/>
        <v>0</v>
      </c>
      <c r="W140" s="10">
        <f t="shared" si="30"/>
        <v>0</v>
      </c>
      <c r="X140" s="10">
        <f t="shared" si="31"/>
        <v>0</v>
      </c>
      <c r="Y140" s="32">
        <f t="shared" si="32"/>
        <v>0</v>
      </c>
    </row>
    <row r="141" spans="1:25" x14ac:dyDescent="0.2">
      <c r="A141" s="98" t="s">
        <v>136</v>
      </c>
      <c r="B141" s="108">
        <v>8.5</v>
      </c>
      <c r="C141" s="108">
        <v>8.5</v>
      </c>
      <c r="D141" s="58">
        <f t="shared" si="22"/>
        <v>0</v>
      </c>
      <c r="E141" s="4"/>
      <c r="F141" s="108">
        <v>3.1245798133333333</v>
      </c>
      <c r="G141" s="108">
        <v>3.1245798133333333</v>
      </c>
      <c r="H141" s="58">
        <f t="shared" si="23"/>
        <v>0</v>
      </c>
      <c r="I141" s="4"/>
      <c r="J141" s="108">
        <v>0.5</v>
      </c>
      <c r="K141" s="108">
        <v>0.5</v>
      </c>
      <c r="L141" s="4">
        <f t="shared" si="24"/>
        <v>0</v>
      </c>
      <c r="M141" s="4"/>
      <c r="N141" s="108">
        <v>4.8737394400000005</v>
      </c>
      <c r="O141" s="108">
        <v>4.8737394400000005</v>
      </c>
      <c r="P141" s="58">
        <f t="shared" si="25"/>
        <v>0</v>
      </c>
      <c r="Q141" s="4"/>
      <c r="R141" s="62">
        <f t="shared" si="26"/>
        <v>0</v>
      </c>
      <c r="S141" s="10">
        <f t="shared" si="27"/>
        <v>0</v>
      </c>
      <c r="T141" s="10">
        <f t="shared" si="28"/>
        <v>0</v>
      </c>
      <c r="U141" s="98">
        <v>1</v>
      </c>
      <c r="V141" s="10">
        <f t="shared" si="29"/>
        <v>0</v>
      </c>
      <c r="W141" s="10">
        <f t="shared" si="30"/>
        <v>0</v>
      </c>
      <c r="X141" s="10">
        <f t="shared" si="31"/>
        <v>0</v>
      </c>
      <c r="Y141" s="32">
        <f t="shared" si="32"/>
        <v>0</v>
      </c>
    </row>
    <row r="142" spans="1:25" x14ac:dyDescent="0.2">
      <c r="A142" s="99" t="s">
        <v>137</v>
      </c>
      <c r="B142" s="108">
        <v>12</v>
      </c>
      <c r="C142" s="108">
        <v>12</v>
      </c>
      <c r="D142" s="58">
        <f t="shared" si="22"/>
        <v>0</v>
      </c>
      <c r="E142" s="4"/>
      <c r="F142" s="108">
        <v>5</v>
      </c>
      <c r="G142" s="108">
        <v>5</v>
      </c>
      <c r="H142" s="58">
        <f t="shared" si="23"/>
        <v>0</v>
      </c>
      <c r="I142" s="4"/>
      <c r="J142" s="108">
        <v>0.5</v>
      </c>
      <c r="K142" s="108">
        <v>0.5</v>
      </c>
      <c r="L142" s="4">
        <f t="shared" si="24"/>
        <v>0</v>
      </c>
      <c r="M142" s="4"/>
      <c r="N142" s="108">
        <v>3.5314000000000005</v>
      </c>
      <c r="O142" s="108">
        <v>3.5314000000000005</v>
      </c>
      <c r="P142" s="58">
        <f t="shared" si="25"/>
        <v>0</v>
      </c>
      <c r="Q142" s="4"/>
      <c r="R142" s="62">
        <f t="shared" si="26"/>
        <v>0</v>
      </c>
      <c r="S142" s="10">
        <f t="shared" si="27"/>
        <v>0</v>
      </c>
      <c r="T142" s="10">
        <f t="shared" si="28"/>
        <v>0</v>
      </c>
      <c r="U142" s="98">
        <v>1</v>
      </c>
      <c r="V142" s="10">
        <f t="shared" si="29"/>
        <v>0</v>
      </c>
      <c r="W142" s="10">
        <f t="shared" si="30"/>
        <v>0</v>
      </c>
      <c r="X142" s="10">
        <f t="shared" si="31"/>
        <v>0</v>
      </c>
      <c r="Y142" s="32">
        <f t="shared" si="32"/>
        <v>0</v>
      </c>
    </row>
    <row r="143" spans="1:25" x14ac:dyDescent="0.2">
      <c r="A143" s="99" t="s">
        <v>139</v>
      </c>
      <c r="B143" s="108">
        <v>4.5</v>
      </c>
      <c r="C143" s="108">
        <v>4.5</v>
      </c>
      <c r="D143" s="58">
        <f t="shared" si="22"/>
        <v>0</v>
      </c>
      <c r="E143" s="4"/>
      <c r="F143" s="108">
        <v>1.5</v>
      </c>
      <c r="G143" s="108">
        <v>1.5</v>
      </c>
      <c r="H143" s="58">
        <f t="shared" si="23"/>
        <v>0</v>
      </c>
      <c r="I143" s="4"/>
      <c r="J143" s="108">
        <v>0</v>
      </c>
      <c r="K143" s="108">
        <v>0</v>
      </c>
      <c r="L143" s="4">
        <f t="shared" si="24"/>
        <v>0</v>
      </c>
      <c r="M143" s="4"/>
      <c r="N143" s="108">
        <v>0</v>
      </c>
      <c r="O143" s="108">
        <v>0</v>
      </c>
      <c r="P143" s="58">
        <f t="shared" si="25"/>
        <v>0</v>
      </c>
      <c r="Q143" s="4"/>
      <c r="R143" s="62">
        <f t="shared" si="26"/>
        <v>0</v>
      </c>
      <c r="S143" s="10">
        <f t="shared" si="27"/>
        <v>0</v>
      </c>
      <c r="T143" s="10">
        <f t="shared" si="28"/>
        <v>0</v>
      </c>
      <c r="U143" s="98">
        <v>1</v>
      </c>
      <c r="V143" s="10">
        <f t="shared" si="29"/>
        <v>0</v>
      </c>
      <c r="W143" s="10">
        <f t="shared" si="30"/>
        <v>0</v>
      </c>
      <c r="X143" s="10">
        <f t="shared" si="31"/>
        <v>0</v>
      </c>
      <c r="Y143" s="32">
        <f t="shared" si="32"/>
        <v>0</v>
      </c>
    </row>
    <row r="144" spans="1:25" x14ac:dyDescent="0.2">
      <c r="A144" s="97" t="s">
        <v>140</v>
      </c>
      <c r="B144" s="108">
        <v>7.5</v>
      </c>
      <c r="C144" s="108">
        <v>7.5</v>
      </c>
      <c r="D144" s="58">
        <f t="shared" si="22"/>
        <v>0</v>
      </c>
      <c r="E144" s="4"/>
      <c r="F144" s="108">
        <v>3</v>
      </c>
      <c r="G144" s="108">
        <v>3</v>
      </c>
      <c r="H144" s="58">
        <f t="shared" si="23"/>
        <v>0</v>
      </c>
      <c r="I144" s="4"/>
      <c r="J144" s="108">
        <v>0</v>
      </c>
      <c r="K144" s="108">
        <v>0</v>
      </c>
      <c r="L144" s="4">
        <f t="shared" si="24"/>
        <v>0</v>
      </c>
      <c r="M144" s="4"/>
      <c r="N144" s="108">
        <v>1</v>
      </c>
      <c r="O144" s="108">
        <v>1</v>
      </c>
      <c r="P144" s="58">
        <f t="shared" si="25"/>
        <v>0</v>
      </c>
      <c r="Q144" s="4"/>
      <c r="R144" s="62">
        <f t="shared" si="26"/>
        <v>0</v>
      </c>
      <c r="S144" s="10">
        <f t="shared" si="27"/>
        <v>0</v>
      </c>
      <c r="T144" s="10">
        <f t="shared" si="28"/>
        <v>0</v>
      </c>
      <c r="U144" s="98">
        <v>1</v>
      </c>
      <c r="V144" s="10">
        <f t="shared" si="29"/>
        <v>0</v>
      </c>
      <c r="W144" s="10">
        <f t="shared" si="30"/>
        <v>0</v>
      </c>
      <c r="X144" s="10">
        <f t="shared" si="31"/>
        <v>0</v>
      </c>
      <c r="Y144" s="32">
        <f t="shared" si="32"/>
        <v>0</v>
      </c>
    </row>
    <row r="145" spans="1:25" x14ac:dyDescent="0.2">
      <c r="A145" s="97" t="s">
        <v>23</v>
      </c>
      <c r="B145" s="108">
        <v>1</v>
      </c>
      <c r="C145" s="108">
        <v>1</v>
      </c>
      <c r="D145" s="58">
        <f t="shared" si="22"/>
        <v>0</v>
      </c>
      <c r="E145" s="4"/>
      <c r="F145" s="108">
        <v>1</v>
      </c>
      <c r="G145" s="108">
        <v>1</v>
      </c>
      <c r="H145" s="58">
        <f t="shared" si="23"/>
        <v>0</v>
      </c>
      <c r="I145" s="4"/>
      <c r="J145" s="108">
        <v>0</v>
      </c>
      <c r="K145" s="108">
        <v>0</v>
      </c>
      <c r="L145" s="4">
        <f t="shared" si="24"/>
        <v>0</v>
      </c>
      <c r="M145" s="4"/>
      <c r="N145" s="108">
        <v>0.5</v>
      </c>
      <c r="O145" s="108">
        <v>0.5</v>
      </c>
      <c r="P145" s="58">
        <f t="shared" si="25"/>
        <v>0</v>
      </c>
      <c r="Q145" s="4"/>
      <c r="R145" s="62">
        <f t="shared" si="26"/>
        <v>0</v>
      </c>
      <c r="S145" s="10">
        <f t="shared" si="27"/>
        <v>0</v>
      </c>
      <c r="T145" s="10">
        <f t="shared" si="28"/>
        <v>0</v>
      </c>
      <c r="U145" s="98">
        <v>1</v>
      </c>
      <c r="V145" s="10">
        <f t="shared" si="29"/>
        <v>0</v>
      </c>
      <c r="W145" s="10">
        <f t="shared" si="30"/>
        <v>0</v>
      </c>
      <c r="X145" s="10">
        <f t="shared" si="31"/>
        <v>0</v>
      </c>
      <c r="Y145" s="32">
        <f t="shared" si="32"/>
        <v>0</v>
      </c>
    </row>
    <row r="146" spans="1:25" x14ac:dyDescent="0.2">
      <c r="A146" s="97" t="s">
        <v>141</v>
      </c>
      <c r="B146" s="108">
        <v>6</v>
      </c>
      <c r="C146" s="108">
        <v>6</v>
      </c>
      <c r="D146" s="58">
        <f t="shared" si="22"/>
        <v>0</v>
      </c>
      <c r="E146" s="4"/>
      <c r="F146" s="108">
        <v>2</v>
      </c>
      <c r="G146" s="108">
        <v>2</v>
      </c>
      <c r="H146" s="58">
        <f t="shared" si="23"/>
        <v>0</v>
      </c>
      <c r="I146" s="4"/>
      <c r="J146" s="108">
        <v>1</v>
      </c>
      <c r="K146" s="108">
        <v>1</v>
      </c>
      <c r="L146" s="4">
        <f t="shared" si="24"/>
        <v>0</v>
      </c>
      <c r="M146" s="4"/>
      <c r="N146" s="108">
        <v>1.5</v>
      </c>
      <c r="O146" s="108">
        <v>1.5</v>
      </c>
      <c r="P146" s="58">
        <f t="shared" si="25"/>
        <v>0</v>
      </c>
      <c r="Q146" s="4"/>
      <c r="R146" s="62">
        <f t="shared" si="26"/>
        <v>0</v>
      </c>
      <c r="S146" s="10">
        <f t="shared" si="27"/>
        <v>0</v>
      </c>
      <c r="T146" s="10">
        <f t="shared" si="28"/>
        <v>0</v>
      </c>
      <c r="U146" s="98">
        <v>1</v>
      </c>
      <c r="V146" s="10">
        <f t="shared" si="29"/>
        <v>0</v>
      </c>
      <c r="W146" s="10">
        <f t="shared" si="30"/>
        <v>0</v>
      </c>
      <c r="X146" s="10">
        <f t="shared" si="31"/>
        <v>0</v>
      </c>
      <c r="Y146" s="32">
        <f t="shared" si="32"/>
        <v>0</v>
      </c>
    </row>
    <row r="147" spans="1:25" x14ac:dyDescent="0.2">
      <c r="A147" s="97" t="s">
        <v>142</v>
      </c>
      <c r="B147" s="108">
        <v>34</v>
      </c>
      <c r="C147" s="108">
        <v>34</v>
      </c>
      <c r="D147" s="58">
        <f t="shared" si="22"/>
        <v>0</v>
      </c>
      <c r="E147" s="4"/>
      <c r="F147" s="108">
        <v>17.877044000000001</v>
      </c>
      <c r="G147" s="108">
        <v>17.877044000000001</v>
      </c>
      <c r="H147" s="58">
        <f t="shared" si="23"/>
        <v>0</v>
      </c>
      <c r="I147" s="4"/>
      <c r="J147" s="108">
        <v>17.5</v>
      </c>
      <c r="K147" s="108">
        <v>17.5</v>
      </c>
      <c r="L147" s="4">
        <f t="shared" si="24"/>
        <v>0</v>
      </c>
      <c r="M147" s="4"/>
      <c r="N147" s="108">
        <v>25.33448856</v>
      </c>
      <c r="O147" s="108">
        <v>25.33448856</v>
      </c>
      <c r="P147" s="58">
        <f t="shared" si="25"/>
        <v>0</v>
      </c>
      <c r="Q147" s="4"/>
      <c r="R147" s="62">
        <f t="shared" si="26"/>
        <v>0</v>
      </c>
      <c r="S147" s="10">
        <f t="shared" si="27"/>
        <v>0</v>
      </c>
      <c r="T147" s="10">
        <f t="shared" si="28"/>
        <v>0</v>
      </c>
      <c r="U147" s="107">
        <v>1.05705</v>
      </c>
      <c r="V147" s="10">
        <f t="shared" si="29"/>
        <v>0</v>
      </c>
      <c r="W147" s="10">
        <f t="shared" si="30"/>
        <v>0</v>
      </c>
      <c r="X147" s="10">
        <f t="shared" si="31"/>
        <v>0</v>
      </c>
      <c r="Y147" s="32">
        <f t="shared" si="32"/>
        <v>0</v>
      </c>
    </row>
    <row r="148" spans="1:25" s="116" customFormat="1" ht="15" x14ac:dyDescent="0.25">
      <c r="A148" s="124" t="s">
        <v>144</v>
      </c>
      <c r="B148" s="117">
        <v>16.5</v>
      </c>
      <c r="C148" s="117">
        <v>16.5</v>
      </c>
      <c r="D148" s="118">
        <f t="shared" si="22"/>
        <v>0</v>
      </c>
      <c r="E148" s="119"/>
      <c r="F148" s="117">
        <v>9.4609502400000007</v>
      </c>
      <c r="G148" s="117">
        <v>9.4609502400000007</v>
      </c>
      <c r="H148" s="118">
        <f t="shared" si="23"/>
        <v>0</v>
      </c>
      <c r="I148" s="119"/>
      <c r="J148" s="117">
        <v>7</v>
      </c>
      <c r="K148" s="117">
        <v>7</v>
      </c>
      <c r="L148" s="120">
        <f t="shared" si="24"/>
        <v>0</v>
      </c>
      <c r="M148" s="119"/>
      <c r="N148" s="117">
        <v>15.382850720000002</v>
      </c>
      <c r="O148" s="117">
        <v>15.382850720000002</v>
      </c>
      <c r="P148" s="118">
        <f t="shared" si="25"/>
        <v>0</v>
      </c>
      <c r="Q148" s="119"/>
      <c r="R148" s="121">
        <f t="shared" si="26"/>
        <v>0</v>
      </c>
      <c r="S148" s="122">
        <f t="shared" si="27"/>
        <v>0</v>
      </c>
      <c r="T148" s="122">
        <f t="shared" si="28"/>
        <v>0</v>
      </c>
      <c r="U148" s="129">
        <v>1</v>
      </c>
      <c r="V148" s="122">
        <f t="shared" si="29"/>
        <v>0</v>
      </c>
      <c r="W148" s="122">
        <f t="shared" si="30"/>
        <v>0</v>
      </c>
      <c r="X148" s="122">
        <f t="shared" si="31"/>
        <v>0</v>
      </c>
      <c r="Y148" s="123">
        <f t="shared" si="32"/>
        <v>0</v>
      </c>
    </row>
    <row r="149" spans="1:25" s="2" customFormat="1" ht="15" x14ac:dyDescent="0.25">
      <c r="A149" s="2" t="s">
        <v>147</v>
      </c>
      <c r="B149" s="125">
        <f>SUM(B7:B148)</f>
        <v>1295</v>
      </c>
      <c r="C149" s="125">
        <f t="shared" ref="C149:Y149" si="33">SUM(C7:C148)</f>
        <v>1297</v>
      </c>
      <c r="D149" s="125">
        <f t="shared" si="33"/>
        <v>2</v>
      </c>
      <c r="E149" s="125"/>
      <c r="F149" s="125">
        <f t="shared" si="33"/>
        <v>488.51303141333341</v>
      </c>
      <c r="G149" s="125">
        <f t="shared" si="33"/>
        <v>488.01303141333341</v>
      </c>
      <c r="H149" s="125">
        <f t="shared" si="33"/>
        <v>-0.5</v>
      </c>
      <c r="I149" s="125"/>
      <c r="J149" s="125">
        <f t="shared" si="33"/>
        <v>208.5</v>
      </c>
      <c r="K149" s="125">
        <f t="shared" si="33"/>
        <v>208.5</v>
      </c>
      <c r="L149" s="125">
        <f t="shared" si="33"/>
        <v>0</v>
      </c>
      <c r="M149" s="125"/>
      <c r="N149" s="125">
        <f t="shared" si="33"/>
        <v>463.37797156000005</v>
      </c>
      <c r="O149" s="125">
        <f t="shared" si="33"/>
        <v>463.37797156000005</v>
      </c>
      <c r="P149" s="125">
        <f t="shared" si="33"/>
        <v>0</v>
      </c>
      <c r="Q149" s="125"/>
      <c r="R149" s="125">
        <f t="shared" si="33"/>
        <v>1.5</v>
      </c>
      <c r="S149" s="130">
        <f t="shared" si="33"/>
        <v>70725</v>
      </c>
      <c r="T149" s="131">
        <f t="shared" si="33"/>
        <v>12808.297500000001</v>
      </c>
      <c r="U149" s="131"/>
      <c r="V149" s="131">
        <f t="shared" si="33"/>
        <v>794.24174999999991</v>
      </c>
      <c r="W149" s="131">
        <f t="shared" si="33"/>
        <v>143.83718092499998</v>
      </c>
      <c r="X149" s="131">
        <f t="shared" si="33"/>
        <v>10558.166785714286</v>
      </c>
      <c r="Y149" s="132">
        <f t="shared" si="33"/>
        <v>95029.543216639286</v>
      </c>
    </row>
    <row r="152" spans="1:25" ht="20.25" x14ac:dyDescent="0.3">
      <c r="A152" s="15" t="s">
        <v>0</v>
      </c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</row>
    <row r="153" spans="1:25" x14ac:dyDescent="0.2">
      <c r="F153" s="38">
        <v>23500</v>
      </c>
      <c r="G153" s="39">
        <v>0.18109999999999998</v>
      </c>
      <c r="H153" s="22"/>
      <c r="I153" s="22"/>
      <c r="J153" s="22"/>
      <c r="K153" s="40">
        <v>6569.5259999999989</v>
      </c>
    </row>
    <row r="154" spans="1:25" ht="45" x14ac:dyDescent="0.25">
      <c r="A154" s="18" t="s">
        <v>1</v>
      </c>
      <c r="B154" s="18" t="s">
        <v>170</v>
      </c>
      <c r="C154" s="18" t="s">
        <v>171</v>
      </c>
      <c r="D154" s="18" t="s">
        <v>3</v>
      </c>
      <c r="E154" s="18"/>
      <c r="F154" s="30" t="s">
        <v>167</v>
      </c>
      <c r="G154" s="30" t="s">
        <v>172</v>
      </c>
      <c r="H154" s="30" t="s">
        <v>163</v>
      </c>
      <c r="J154" s="30" t="s">
        <v>169</v>
      </c>
      <c r="K154" s="30" t="s">
        <v>173</v>
      </c>
      <c r="L154" s="31" t="s">
        <v>174</v>
      </c>
    </row>
    <row r="155" spans="1:25" x14ac:dyDescent="0.2">
      <c r="A155" s="93" t="s">
        <v>36</v>
      </c>
      <c r="B155" s="96">
        <v>0.5</v>
      </c>
      <c r="C155" s="96">
        <v>0.5</v>
      </c>
      <c r="D155" s="4">
        <f>C155-B155</f>
        <v>0</v>
      </c>
      <c r="F155" s="25">
        <f>D155*$F$153</f>
        <v>0</v>
      </c>
      <c r="G155" s="25">
        <f>F155*$G$153</f>
        <v>0</v>
      </c>
      <c r="H155" s="100">
        <v>1</v>
      </c>
      <c r="J155" s="10">
        <f>(F155+G155)*(H155-1)</f>
        <v>0</v>
      </c>
      <c r="K155" s="10">
        <f>D155*$K$153</f>
        <v>0</v>
      </c>
      <c r="L155" s="32">
        <f>F155+G155+J155+K155</f>
        <v>0</v>
      </c>
    </row>
    <row r="156" spans="1:25" x14ac:dyDescent="0.2">
      <c r="A156" s="94" t="s">
        <v>12</v>
      </c>
      <c r="B156" s="96">
        <v>1</v>
      </c>
      <c r="C156" s="96">
        <v>1</v>
      </c>
      <c r="D156" s="4">
        <f t="shared" ref="D156:D219" si="34">C156-B156</f>
        <v>0</v>
      </c>
      <c r="F156" s="25">
        <f t="shared" ref="F156:F219" si="35">D156*$F$153</f>
        <v>0</v>
      </c>
      <c r="G156" s="25">
        <f t="shared" ref="G156:G219" si="36">F156*$G$153</f>
        <v>0</v>
      </c>
      <c r="H156" s="100">
        <v>1</v>
      </c>
      <c r="J156" s="10">
        <f t="shared" ref="J156:J219" si="37">(F156+G156)*(H156-1)</f>
        <v>0</v>
      </c>
      <c r="K156" s="10">
        <f t="shared" ref="K156:K219" si="38">D156*$K$153</f>
        <v>0</v>
      </c>
      <c r="L156" s="32">
        <f t="shared" ref="L156:L219" si="39">F156+G156+J156+K156</f>
        <v>0</v>
      </c>
    </row>
    <row r="157" spans="1:25" x14ac:dyDescent="0.2">
      <c r="A157" s="95" t="s">
        <v>5</v>
      </c>
      <c r="B157" s="96">
        <v>2</v>
      </c>
      <c r="C157" s="96">
        <v>2</v>
      </c>
      <c r="D157" s="4">
        <f t="shared" si="34"/>
        <v>0</v>
      </c>
      <c r="F157" s="25">
        <f t="shared" si="35"/>
        <v>0</v>
      </c>
      <c r="G157" s="25">
        <f t="shared" si="36"/>
        <v>0</v>
      </c>
      <c r="H157" s="100">
        <v>1.0099199999999999</v>
      </c>
      <c r="J157" s="10">
        <f t="shared" si="37"/>
        <v>0</v>
      </c>
      <c r="K157" s="10">
        <f t="shared" si="38"/>
        <v>0</v>
      </c>
      <c r="L157" s="32">
        <f t="shared" si="39"/>
        <v>0</v>
      </c>
    </row>
    <row r="158" spans="1:25" x14ac:dyDescent="0.2">
      <c r="A158" s="95" t="s">
        <v>119</v>
      </c>
      <c r="B158" s="96">
        <v>3</v>
      </c>
      <c r="C158" s="96">
        <v>3</v>
      </c>
      <c r="D158" s="4">
        <f t="shared" si="34"/>
        <v>0</v>
      </c>
      <c r="F158" s="25">
        <f t="shared" si="35"/>
        <v>0</v>
      </c>
      <c r="G158" s="25">
        <f t="shared" si="36"/>
        <v>0</v>
      </c>
      <c r="H158" s="100">
        <v>1.03227</v>
      </c>
      <c r="J158" s="10">
        <f t="shared" si="37"/>
        <v>0</v>
      </c>
      <c r="K158" s="10">
        <f t="shared" si="38"/>
        <v>0</v>
      </c>
      <c r="L158" s="32">
        <f t="shared" si="39"/>
        <v>0</v>
      </c>
    </row>
    <row r="159" spans="1:25" x14ac:dyDescent="0.2">
      <c r="A159" s="95" t="s">
        <v>86</v>
      </c>
      <c r="B159" s="96">
        <v>0.5</v>
      </c>
      <c r="C159" s="96">
        <v>0.5</v>
      </c>
      <c r="D159" s="4">
        <f t="shared" si="34"/>
        <v>0</v>
      </c>
      <c r="F159" s="25">
        <f t="shared" si="35"/>
        <v>0</v>
      </c>
      <c r="G159" s="25">
        <f t="shared" si="36"/>
        <v>0</v>
      </c>
      <c r="H159" s="100">
        <v>1</v>
      </c>
      <c r="J159" s="10">
        <f t="shared" si="37"/>
        <v>0</v>
      </c>
      <c r="K159" s="10">
        <f t="shared" si="38"/>
        <v>0</v>
      </c>
      <c r="L159" s="32">
        <f t="shared" si="39"/>
        <v>0</v>
      </c>
    </row>
    <row r="160" spans="1:25" x14ac:dyDescent="0.2">
      <c r="A160" s="95" t="s">
        <v>120</v>
      </c>
      <c r="B160" s="96">
        <v>7.5</v>
      </c>
      <c r="C160" s="96">
        <v>7.5</v>
      </c>
      <c r="D160" s="4">
        <f t="shared" si="34"/>
        <v>0</v>
      </c>
      <c r="F160" s="25">
        <f t="shared" si="35"/>
        <v>0</v>
      </c>
      <c r="G160" s="25">
        <f t="shared" si="36"/>
        <v>0</v>
      </c>
      <c r="H160" s="100">
        <v>1.03227</v>
      </c>
      <c r="J160" s="10">
        <f t="shared" si="37"/>
        <v>0</v>
      </c>
      <c r="K160" s="10">
        <f t="shared" si="38"/>
        <v>0</v>
      </c>
      <c r="L160" s="32">
        <f t="shared" si="39"/>
        <v>0</v>
      </c>
    </row>
    <row r="161" spans="1:12" x14ac:dyDescent="0.2">
      <c r="A161" s="95" t="s">
        <v>8</v>
      </c>
      <c r="B161" s="96">
        <v>5</v>
      </c>
      <c r="C161" s="96">
        <v>5</v>
      </c>
      <c r="D161" s="4">
        <f t="shared" si="34"/>
        <v>0</v>
      </c>
      <c r="F161" s="25">
        <f t="shared" si="35"/>
        <v>0</v>
      </c>
      <c r="G161" s="25">
        <f t="shared" si="36"/>
        <v>0</v>
      </c>
      <c r="H161" s="100">
        <v>1</v>
      </c>
      <c r="J161" s="10">
        <f t="shared" si="37"/>
        <v>0</v>
      </c>
      <c r="K161" s="10">
        <f t="shared" si="38"/>
        <v>0</v>
      </c>
      <c r="L161" s="32">
        <f t="shared" si="39"/>
        <v>0</v>
      </c>
    </row>
    <row r="162" spans="1:12" x14ac:dyDescent="0.2">
      <c r="A162" s="95" t="s">
        <v>37</v>
      </c>
      <c r="B162" s="96">
        <v>0</v>
      </c>
      <c r="C162" s="96">
        <v>0</v>
      </c>
      <c r="D162" s="4">
        <f t="shared" si="34"/>
        <v>0</v>
      </c>
      <c r="F162" s="25">
        <f t="shared" si="35"/>
        <v>0</v>
      </c>
      <c r="G162" s="25">
        <f t="shared" si="36"/>
        <v>0</v>
      </c>
      <c r="H162" s="100">
        <v>1</v>
      </c>
      <c r="J162" s="10">
        <f t="shared" si="37"/>
        <v>0</v>
      </c>
      <c r="K162" s="10">
        <f t="shared" si="38"/>
        <v>0</v>
      </c>
      <c r="L162" s="32">
        <f t="shared" si="39"/>
        <v>0</v>
      </c>
    </row>
    <row r="163" spans="1:12" x14ac:dyDescent="0.2">
      <c r="A163" s="95" t="s">
        <v>9</v>
      </c>
      <c r="B163" s="96">
        <v>0</v>
      </c>
      <c r="C163" s="96">
        <v>0</v>
      </c>
      <c r="D163" s="4">
        <f t="shared" si="34"/>
        <v>0</v>
      </c>
      <c r="F163" s="25">
        <f t="shared" si="35"/>
        <v>0</v>
      </c>
      <c r="G163" s="25">
        <f t="shared" si="36"/>
        <v>0</v>
      </c>
      <c r="H163" s="100">
        <v>1</v>
      </c>
      <c r="J163" s="10">
        <f t="shared" si="37"/>
        <v>0</v>
      </c>
      <c r="K163" s="10">
        <f t="shared" si="38"/>
        <v>0</v>
      </c>
      <c r="L163" s="32">
        <f t="shared" si="39"/>
        <v>0</v>
      </c>
    </row>
    <row r="164" spans="1:12" x14ac:dyDescent="0.2">
      <c r="A164" s="95" t="s">
        <v>10</v>
      </c>
      <c r="B164" s="96">
        <v>0</v>
      </c>
      <c r="C164" s="96">
        <v>0</v>
      </c>
      <c r="D164" s="4">
        <f t="shared" si="34"/>
        <v>0</v>
      </c>
      <c r="F164" s="25">
        <f t="shared" si="35"/>
        <v>0</v>
      </c>
      <c r="G164" s="25">
        <f t="shared" si="36"/>
        <v>0</v>
      </c>
      <c r="H164" s="100">
        <v>1</v>
      </c>
      <c r="J164" s="10">
        <f t="shared" si="37"/>
        <v>0</v>
      </c>
      <c r="K164" s="10">
        <f t="shared" si="38"/>
        <v>0</v>
      </c>
      <c r="L164" s="32">
        <f t="shared" si="39"/>
        <v>0</v>
      </c>
    </row>
    <row r="165" spans="1:12" x14ac:dyDescent="0.2">
      <c r="A165" s="95" t="s">
        <v>11</v>
      </c>
      <c r="B165" s="96">
        <v>3.5</v>
      </c>
      <c r="C165" s="96">
        <v>3.5</v>
      </c>
      <c r="D165" s="4">
        <f t="shared" si="34"/>
        <v>0</v>
      </c>
      <c r="F165" s="25">
        <f t="shared" si="35"/>
        <v>0</v>
      </c>
      <c r="G165" s="25">
        <f t="shared" si="36"/>
        <v>0</v>
      </c>
      <c r="H165" s="100">
        <v>1</v>
      </c>
      <c r="J165" s="10">
        <f t="shared" si="37"/>
        <v>0</v>
      </c>
      <c r="K165" s="10">
        <f t="shared" si="38"/>
        <v>0</v>
      </c>
      <c r="L165" s="32">
        <f t="shared" si="39"/>
        <v>0</v>
      </c>
    </row>
    <row r="166" spans="1:12" x14ac:dyDescent="0.2">
      <c r="A166" s="95" t="s">
        <v>51</v>
      </c>
      <c r="B166" s="96">
        <v>0</v>
      </c>
      <c r="C166" s="96">
        <v>0</v>
      </c>
      <c r="D166" s="4">
        <f t="shared" si="34"/>
        <v>0</v>
      </c>
      <c r="F166" s="25">
        <f t="shared" si="35"/>
        <v>0</v>
      </c>
      <c r="G166" s="25">
        <f t="shared" si="36"/>
        <v>0</v>
      </c>
      <c r="H166" s="100">
        <v>1</v>
      </c>
      <c r="J166" s="10">
        <f t="shared" si="37"/>
        <v>0</v>
      </c>
      <c r="K166" s="10">
        <f t="shared" si="38"/>
        <v>0</v>
      </c>
      <c r="L166" s="32">
        <f t="shared" si="39"/>
        <v>0</v>
      </c>
    </row>
    <row r="167" spans="1:12" x14ac:dyDescent="0.2">
      <c r="A167" s="95" t="s">
        <v>14</v>
      </c>
      <c r="B167" s="96">
        <v>4</v>
      </c>
      <c r="C167" s="96">
        <v>4</v>
      </c>
      <c r="D167" s="4">
        <f t="shared" si="34"/>
        <v>0</v>
      </c>
      <c r="F167" s="25">
        <f t="shared" si="35"/>
        <v>0</v>
      </c>
      <c r="G167" s="25">
        <f t="shared" si="36"/>
        <v>0</v>
      </c>
      <c r="H167" s="100">
        <v>1</v>
      </c>
      <c r="J167" s="10">
        <f t="shared" si="37"/>
        <v>0</v>
      </c>
      <c r="K167" s="10">
        <f t="shared" si="38"/>
        <v>0</v>
      </c>
      <c r="L167" s="32">
        <f t="shared" si="39"/>
        <v>0</v>
      </c>
    </row>
    <row r="168" spans="1:12" x14ac:dyDescent="0.2">
      <c r="A168" s="95" t="s">
        <v>128</v>
      </c>
      <c r="B168" s="96">
        <v>1</v>
      </c>
      <c r="C168" s="96">
        <v>1</v>
      </c>
      <c r="D168" s="4">
        <f t="shared" si="34"/>
        <v>0</v>
      </c>
      <c r="F168" s="25">
        <f t="shared" si="35"/>
        <v>0</v>
      </c>
      <c r="G168" s="25">
        <f t="shared" si="36"/>
        <v>0</v>
      </c>
      <c r="H168" s="100">
        <v>1</v>
      </c>
      <c r="J168" s="10">
        <f t="shared" si="37"/>
        <v>0</v>
      </c>
      <c r="K168" s="10">
        <f t="shared" si="38"/>
        <v>0</v>
      </c>
      <c r="L168" s="32">
        <f t="shared" si="39"/>
        <v>0</v>
      </c>
    </row>
    <row r="169" spans="1:12" x14ac:dyDescent="0.2">
      <c r="A169" s="95" t="s">
        <v>16</v>
      </c>
      <c r="B169" s="96">
        <v>2.5</v>
      </c>
      <c r="C169" s="96">
        <v>2.5</v>
      </c>
      <c r="D169" s="4">
        <f t="shared" si="34"/>
        <v>0</v>
      </c>
      <c r="F169" s="25">
        <f t="shared" si="35"/>
        <v>0</v>
      </c>
      <c r="G169" s="25">
        <f t="shared" si="36"/>
        <v>0</v>
      </c>
      <c r="H169" s="100">
        <v>1</v>
      </c>
      <c r="J169" s="10">
        <f t="shared" si="37"/>
        <v>0</v>
      </c>
      <c r="K169" s="10">
        <f t="shared" si="38"/>
        <v>0</v>
      </c>
      <c r="L169" s="32">
        <f t="shared" si="39"/>
        <v>0</v>
      </c>
    </row>
    <row r="170" spans="1:12" x14ac:dyDescent="0.2">
      <c r="A170" s="95" t="s">
        <v>17</v>
      </c>
      <c r="B170" s="96">
        <v>0</v>
      </c>
      <c r="C170" s="96">
        <v>0</v>
      </c>
      <c r="D170" s="4">
        <f t="shared" si="34"/>
        <v>0</v>
      </c>
      <c r="F170" s="25">
        <f t="shared" si="35"/>
        <v>0</v>
      </c>
      <c r="G170" s="25">
        <f t="shared" si="36"/>
        <v>0</v>
      </c>
      <c r="H170" s="100">
        <v>1</v>
      </c>
      <c r="J170" s="10">
        <f t="shared" si="37"/>
        <v>0</v>
      </c>
      <c r="K170" s="10">
        <f t="shared" si="38"/>
        <v>0</v>
      </c>
      <c r="L170" s="32">
        <f t="shared" si="39"/>
        <v>0</v>
      </c>
    </row>
    <row r="171" spans="1:12" x14ac:dyDescent="0.2">
      <c r="A171" s="95" t="s">
        <v>18</v>
      </c>
      <c r="B171" s="96">
        <v>0</v>
      </c>
      <c r="C171" s="96">
        <v>0</v>
      </c>
      <c r="D171" s="4">
        <f t="shared" si="34"/>
        <v>0</v>
      </c>
      <c r="F171" s="25">
        <f t="shared" si="35"/>
        <v>0</v>
      </c>
      <c r="G171" s="25">
        <f t="shared" si="36"/>
        <v>0</v>
      </c>
      <c r="H171" s="100">
        <v>1</v>
      </c>
      <c r="J171" s="10">
        <f t="shared" si="37"/>
        <v>0</v>
      </c>
      <c r="K171" s="10">
        <f t="shared" si="38"/>
        <v>0</v>
      </c>
      <c r="L171" s="32">
        <f t="shared" si="39"/>
        <v>0</v>
      </c>
    </row>
    <row r="172" spans="1:12" x14ac:dyDescent="0.2">
      <c r="A172" s="95" t="s">
        <v>24</v>
      </c>
      <c r="B172" s="96">
        <v>1.5</v>
      </c>
      <c r="C172" s="96">
        <v>1.5</v>
      </c>
      <c r="D172" s="4">
        <f t="shared" si="34"/>
        <v>0</v>
      </c>
      <c r="F172" s="25">
        <f t="shared" si="35"/>
        <v>0</v>
      </c>
      <c r="G172" s="25">
        <f t="shared" si="36"/>
        <v>0</v>
      </c>
      <c r="H172" s="100">
        <v>1</v>
      </c>
      <c r="J172" s="10">
        <f t="shared" si="37"/>
        <v>0</v>
      </c>
      <c r="K172" s="10">
        <f t="shared" si="38"/>
        <v>0</v>
      </c>
      <c r="L172" s="32">
        <f t="shared" si="39"/>
        <v>0</v>
      </c>
    </row>
    <row r="173" spans="1:12" x14ac:dyDescent="0.2">
      <c r="A173" s="95" t="s">
        <v>26</v>
      </c>
      <c r="B173" s="96">
        <v>2.5</v>
      </c>
      <c r="C173" s="96">
        <v>2.5</v>
      </c>
      <c r="D173" s="4">
        <f t="shared" si="34"/>
        <v>0</v>
      </c>
      <c r="F173" s="25">
        <f t="shared" si="35"/>
        <v>0</v>
      </c>
      <c r="G173" s="25">
        <f t="shared" si="36"/>
        <v>0</v>
      </c>
      <c r="H173" s="100">
        <v>1</v>
      </c>
      <c r="J173" s="10">
        <f t="shared" si="37"/>
        <v>0</v>
      </c>
      <c r="K173" s="10">
        <f t="shared" si="38"/>
        <v>0</v>
      </c>
      <c r="L173" s="32">
        <f t="shared" si="39"/>
        <v>0</v>
      </c>
    </row>
    <row r="174" spans="1:12" x14ac:dyDescent="0.2">
      <c r="A174" s="95" t="s">
        <v>27</v>
      </c>
      <c r="B174" s="96">
        <v>1</v>
      </c>
      <c r="C174" s="96">
        <v>1</v>
      </c>
      <c r="D174" s="4">
        <f t="shared" si="34"/>
        <v>0</v>
      </c>
      <c r="F174" s="25">
        <f t="shared" si="35"/>
        <v>0</v>
      </c>
      <c r="G174" s="25">
        <f t="shared" si="36"/>
        <v>0</v>
      </c>
      <c r="H174" s="100">
        <v>1</v>
      </c>
      <c r="J174" s="10">
        <f t="shared" si="37"/>
        <v>0</v>
      </c>
      <c r="K174" s="10">
        <f t="shared" si="38"/>
        <v>0</v>
      </c>
      <c r="L174" s="32">
        <f t="shared" si="39"/>
        <v>0</v>
      </c>
    </row>
    <row r="175" spans="1:12" x14ac:dyDescent="0.2">
      <c r="A175" s="95" t="s">
        <v>28</v>
      </c>
      <c r="B175" s="96">
        <v>1</v>
      </c>
      <c r="C175" s="96">
        <v>1</v>
      </c>
      <c r="D175" s="4">
        <f t="shared" si="34"/>
        <v>0</v>
      </c>
      <c r="F175" s="25">
        <f t="shared" si="35"/>
        <v>0</v>
      </c>
      <c r="G175" s="25">
        <f t="shared" si="36"/>
        <v>0</v>
      </c>
      <c r="H175" s="100">
        <v>1</v>
      </c>
      <c r="J175" s="10">
        <f t="shared" si="37"/>
        <v>0</v>
      </c>
      <c r="K175" s="10">
        <f t="shared" si="38"/>
        <v>0</v>
      </c>
      <c r="L175" s="32">
        <f t="shared" si="39"/>
        <v>0</v>
      </c>
    </row>
    <row r="176" spans="1:12" x14ac:dyDescent="0.2">
      <c r="A176" s="95" t="s">
        <v>29</v>
      </c>
      <c r="B176" s="96">
        <v>0.5</v>
      </c>
      <c r="C176" s="96">
        <v>0.5</v>
      </c>
      <c r="D176" s="4">
        <f t="shared" si="34"/>
        <v>0</v>
      </c>
      <c r="F176" s="25">
        <f t="shared" si="35"/>
        <v>0</v>
      </c>
      <c r="G176" s="25">
        <f t="shared" si="36"/>
        <v>0</v>
      </c>
      <c r="H176" s="100">
        <v>1</v>
      </c>
      <c r="J176" s="10">
        <f t="shared" si="37"/>
        <v>0</v>
      </c>
      <c r="K176" s="10">
        <f t="shared" si="38"/>
        <v>0</v>
      </c>
      <c r="L176" s="32">
        <f t="shared" si="39"/>
        <v>0</v>
      </c>
    </row>
    <row r="177" spans="1:12" x14ac:dyDescent="0.2">
      <c r="A177" s="95" t="s">
        <v>15</v>
      </c>
      <c r="B177" s="96">
        <v>2</v>
      </c>
      <c r="C177" s="96">
        <v>2</v>
      </c>
      <c r="D177" s="4">
        <f t="shared" si="34"/>
        <v>0</v>
      </c>
      <c r="F177" s="25">
        <f t="shared" si="35"/>
        <v>0</v>
      </c>
      <c r="G177" s="25">
        <f t="shared" si="36"/>
        <v>0</v>
      </c>
      <c r="H177" s="100">
        <v>1</v>
      </c>
      <c r="J177" s="10">
        <f t="shared" si="37"/>
        <v>0</v>
      </c>
      <c r="K177" s="10">
        <f t="shared" si="38"/>
        <v>0</v>
      </c>
      <c r="L177" s="32">
        <f t="shared" si="39"/>
        <v>0</v>
      </c>
    </row>
    <row r="178" spans="1:12" x14ac:dyDescent="0.2">
      <c r="A178" s="95" t="s">
        <v>6</v>
      </c>
      <c r="B178" s="96">
        <v>0.5</v>
      </c>
      <c r="C178" s="96">
        <v>0.5</v>
      </c>
      <c r="D178" s="4">
        <f t="shared" si="34"/>
        <v>0</v>
      </c>
      <c r="F178" s="25">
        <f t="shared" si="35"/>
        <v>0</v>
      </c>
      <c r="G178" s="25">
        <f t="shared" si="36"/>
        <v>0</v>
      </c>
      <c r="H178" s="100">
        <v>1.0099199999999999</v>
      </c>
      <c r="J178" s="10">
        <f t="shared" si="37"/>
        <v>0</v>
      </c>
      <c r="K178" s="10">
        <f t="shared" si="38"/>
        <v>0</v>
      </c>
      <c r="L178" s="32">
        <f t="shared" si="39"/>
        <v>0</v>
      </c>
    </row>
    <row r="179" spans="1:12" x14ac:dyDescent="0.2">
      <c r="A179" s="95" t="s">
        <v>30</v>
      </c>
      <c r="B179" s="96">
        <v>1.5</v>
      </c>
      <c r="C179" s="96">
        <v>1.5</v>
      </c>
      <c r="D179" s="4">
        <f t="shared" si="34"/>
        <v>0</v>
      </c>
      <c r="F179" s="25">
        <f t="shared" si="35"/>
        <v>0</v>
      </c>
      <c r="G179" s="25">
        <f t="shared" si="36"/>
        <v>0</v>
      </c>
      <c r="H179" s="100">
        <v>1</v>
      </c>
      <c r="J179" s="10">
        <f t="shared" si="37"/>
        <v>0</v>
      </c>
      <c r="K179" s="10">
        <f t="shared" si="38"/>
        <v>0</v>
      </c>
      <c r="L179" s="32">
        <f t="shared" si="39"/>
        <v>0</v>
      </c>
    </row>
    <row r="180" spans="1:12" x14ac:dyDescent="0.2">
      <c r="A180" s="95" t="s">
        <v>32</v>
      </c>
      <c r="B180" s="96">
        <v>1</v>
      </c>
      <c r="C180" s="96">
        <v>1</v>
      </c>
      <c r="D180" s="4">
        <f t="shared" si="34"/>
        <v>0</v>
      </c>
      <c r="F180" s="25">
        <f t="shared" si="35"/>
        <v>0</v>
      </c>
      <c r="G180" s="25">
        <f t="shared" si="36"/>
        <v>0</v>
      </c>
      <c r="H180" s="100">
        <v>1</v>
      </c>
      <c r="J180" s="10">
        <f t="shared" si="37"/>
        <v>0</v>
      </c>
      <c r="K180" s="10">
        <f t="shared" si="38"/>
        <v>0</v>
      </c>
      <c r="L180" s="32">
        <f t="shared" si="39"/>
        <v>0</v>
      </c>
    </row>
    <row r="181" spans="1:12" x14ac:dyDescent="0.2">
      <c r="A181" s="95" t="s">
        <v>121</v>
      </c>
      <c r="B181" s="96">
        <v>7</v>
      </c>
      <c r="C181" s="96">
        <v>7</v>
      </c>
      <c r="D181" s="4">
        <f t="shared" si="34"/>
        <v>0</v>
      </c>
      <c r="F181" s="25">
        <f t="shared" si="35"/>
        <v>0</v>
      </c>
      <c r="G181" s="25">
        <f t="shared" si="36"/>
        <v>0</v>
      </c>
      <c r="H181" s="100">
        <v>1.03227</v>
      </c>
      <c r="J181" s="10">
        <f t="shared" si="37"/>
        <v>0</v>
      </c>
      <c r="K181" s="10">
        <f t="shared" si="38"/>
        <v>0</v>
      </c>
      <c r="L181" s="32">
        <f t="shared" si="39"/>
        <v>0</v>
      </c>
    </row>
    <row r="182" spans="1:12" x14ac:dyDescent="0.2">
      <c r="A182" s="95" t="s">
        <v>35</v>
      </c>
      <c r="B182" s="96">
        <v>0.5</v>
      </c>
      <c r="C182" s="96">
        <v>0.5</v>
      </c>
      <c r="D182" s="4">
        <f t="shared" si="34"/>
        <v>0</v>
      </c>
      <c r="F182" s="25">
        <f t="shared" si="35"/>
        <v>0</v>
      </c>
      <c r="G182" s="25">
        <f t="shared" si="36"/>
        <v>0</v>
      </c>
      <c r="H182" s="100">
        <v>1</v>
      </c>
      <c r="J182" s="10">
        <f t="shared" si="37"/>
        <v>0</v>
      </c>
      <c r="K182" s="10">
        <f t="shared" si="38"/>
        <v>0</v>
      </c>
      <c r="L182" s="32">
        <f t="shared" si="39"/>
        <v>0</v>
      </c>
    </row>
    <row r="183" spans="1:12" x14ac:dyDescent="0.2">
      <c r="A183" s="95" t="s">
        <v>38</v>
      </c>
      <c r="B183" s="96">
        <v>4.5</v>
      </c>
      <c r="C183" s="96">
        <v>4.5</v>
      </c>
      <c r="D183" s="4">
        <f t="shared" si="34"/>
        <v>0</v>
      </c>
      <c r="F183" s="25">
        <f t="shared" si="35"/>
        <v>0</v>
      </c>
      <c r="G183" s="25">
        <f t="shared" si="36"/>
        <v>0</v>
      </c>
      <c r="H183" s="100">
        <v>1</v>
      </c>
      <c r="J183" s="10">
        <f t="shared" si="37"/>
        <v>0</v>
      </c>
      <c r="K183" s="10">
        <f t="shared" si="38"/>
        <v>0</v>
      </c>
      <c r="L183" s="32">
        <f t="shared" si="39"/>
        <v>0</v>
      </c>
    </row>
    <row r="184" spans="1:12" x14ac:dyDescent="0.2">
      <c r="A184" s="95" t="s">
        <v>39</v>
      </c>
      <c r="B184" s="96">
        <v>40.5</v>
      </c>
      <c r="C184" s="96">
        <v>40.5</v>
      </c>
      <c r="D184" s="4">
        <f t="shared" si="34"/>
        <v>0</v>
      </c>
      <c r="F184" s="25">
        <f t="shared" si="35"/>
        <v>0</v>
      </c>
      <c r="G184" s="25">
        <f t="shared" si="36"/>
        <v>0</v>
      </c>
      <c r="H184" s="100">
        <v>1.0400400000000001</v>
      </c>
      <c r="J184" s="10">
        <f t="shared" si="37"/>
        <v>0</v>
      </c>
      <c r="K184" s="10">
        <f t="shared" si="38"/>
        <v>0</v>
      </c>
      <c r="L184" s="32">
        <f t="shared" si="39"/>
        <v>0</v>
      </c>
    </row>
    <row r="185" spans="1:12" x14ac:dyDescent="0.2">
      <c r="A185" s="95" t="s">
        <v>109</v>
      </c>
      <c r="B185" s="96">
        <v>1</v>
      </c>
      <c r="C185" s="96">
        <v>1</v>
      </c>
      <c r="D185" s="4">
        <f t="shared" si="34"/>
        <v>0</v>
      </c>
      <c r="F185" s="25">
        <f t="shared" si="35"/>
        <v>0</v>
      </c>
      <c r="G185" s="25">
        <f t="shared" si="36"/>
        <v>0</v>
      </c>
      <c r="H185" s="100">
        <v>1</v>
      </c>
      <c r="J185" s="10">
        <f t="shared" si="37"/>
        <v>0</v>
      </c>
      <c r="K185" s="10">
        <f t="shared" si="38"/>
        <v>0</v>
      </c>
      <c r="L185" s="32">
        <f t="shared" si="39"/>
        <v>0</v>
      </c>
    </row>
    <row r="186" spans="1:12" x14ac:dyDescent="0.2">
      <c r="A186" s="95" t="s">
        <v>40</v>
      </c>
      <c r="B186" s="96">
        <v>0.5</v>
      </c>
      <c r="C186" s="96">
        <v>0.5</v>
      </c>
      <c r="D186" s="4">
        <f t="shared" si="34"/>
        <v>0</v>
      </c>
      <c r="F186" s="25">
        <f t="shared" si="35"/>
        <v>0</v>
      </c>
      <c r="G186" s="25">
        <f t="shared" si="36"/>
        <v>0</v>
      </c>
      <c r="H186" s="100">
        <v>1</v>
      </c>
      <c r="J186" s="10">
        <f t="shared" si="37"/>
        <v>0</v>
      </c>
      <c r="K186" s="10">
        <f t="shared" si="38"/>
        <v>0</v>
      </c>
      <c r="L186" s="32">
        <f t="shared" si="39"/>
        <v>0</v>
      </c>
    </row>
    <row r="187" spans="1:12" x14ac:dyDescent="0.2">
      <c r="A187" s="95" t="s">
        <v>41</v>
      </c>
      <c r="B187" s="96">
        <v>1.5</v>
      </c>
      <c r="C187" s="96">
        <v>1.5</v>
      </c>
      <c r="D187" s="4">
        <f t="shared" si="34"/>
        <v>0</v>
      </c>
      <c r="F187" s="25">
        <f t="shared" si="35"/>
        <v>0</v>
      </c>
      <c r="G187" s="25">
        <f t="shared" si="36"/>
        <v>0</v>
      </c>
      <c r="H187" s="100">
        <v>1</v>
      </c>
      <c r="J187" s="10">
        <f t="shared" si="37"/>
        <v>0</v>
      </c>
      <c r="K187" s="10">
        <f t="shared" si="38"/>
        <v>0</v>
      </c>
      <c r="L187" s="32">
        <f t="shared" si="39"/>
        <v>0</v>
      </c>
    </row>
    <row r="188" spans="1:12" x14ac:dyDescent="0.2">
      <c r="A188" s="95" t="s">
        <v>146</v>
      </c>
      <c r="B188" s="96">
        <v>0</v>
      </c>
      <c r="C188" s="96">
        <v>0</v>
      </c>
      <c r="D188" s="4">
        <f t="shared" si="34"/>
        <v>0</v>
      </c>
      <c r="F188" s="25">
        <f t="shared" si="35"/>
        <v>0</v>
      </c>
      <c r="G188" s="25">
        <f t="shared" si="36"/>
        <v>0</v>
      </c>
      <c r="H188" s="100">
        <v>1</v>
      </c>
      <c r="J188" s="10">
        <f t="shared" si="37"/>
        <v>0</v>
      </c>
      <c r="K188" s="10">
        <f t="shared" si="38"/>
        <v>0</v>
      </c>
      <c r="L188" s="32">
        <f t="shared" si="39"/>
        <v>0</v>
      </c>
    </row>
    <row r="189" spans="1:12" s="22" customFormat="1" x14ac:dyDescent="0.2">
      <c r="A189" s="95" t="s">
        <v>42</v>
      </c>
      <c r="B189" s="96">
        <v>4</v>
      </c>
      <c r="C189" s="96">
        <v>4</v>
      </c>
      <c r="D189" s="109">
        <f t="shared" si="34"/>
        <v>0</v>
      </c>
      <c r="F189" s="40">
        <f t="shared" si="35"/>
        <v>0</v>
      </c>
      <c r="G189" s="40">
        <f t="shared" si="36"/>
        <v>0</v>
      </c>
      <c r="H189" s="100">
        <v>1</v>
      </c>
      <c r="J189" s="112">
        <f t="shared" si="37"/>
        <v>0</v>
      </c>
      <c r="K189" s="112">
        <f t="shared" si="38"/>
        <v>0</v>
      </c>
      <c r="L189" s="32">
        <f t="shared" si="39"/>
        <v>0</v>
      </c>
    </row>
    <row r="190" spans="1:12" x14ac:dyDescent="0.2">
      <c r="A190" s="95" t="s">
        <v>43</v>
      </c>
      <c r="B190" s="96">
        <v>2</v>
      </c>
      <c r="C190" s="96">
        <v>2</v>
      </c>
      <c r="D190" s="4">
        <f t="shared" si="34"/>
        <v>0</v>
      </c>
      <c r="F190" s="25">
        <f t="shared" si="35"/>
        <v>0</v>
      </c>
      <c r="G190" s="25">
        <f t="shared" si="36"/>
        <v>0</v>
      </c>
      <c r="H190" s="100">
        <v>1</v>
      </c>
      <c r="J190" s="10">
        <f t="shared" si="37"/>
        <v>0</v>
      </c>
      <c r="K190" s="10">
        <f t="shared" si="38"/>
        <v>0</v>
      </c>
      <c r="L190" s="32">
        <f t="shared" si="39"/>
        <v>0</v>
      </c>
    </row>
    <row r="191" spans="1:12" x14ac:dyDescent="0.2">
      <c r="A191" s="95" t="s">
        <v>44</v>
      </c>
      <c r="B191" s="96">
        <v>1.5</v>
      </c>
      <c r="C191" s="96">
        <v>1.5</v>
      </c>
      <c r="D191" s="4">
        <f t="shared" si="34"/>
        <v>0</v>
      </c>
      <c r="F191" s="25">
        <f t="shared" si="35"/>
        <v>0</v>
      </c>
      <c r="G191" s="25">
        <f t="shared" si="36"/>
        <v>0</v>
      </c>
      <c r="H191" s="100">
        <v>1</v>
      </c>
      <c r="J191" s="10">
        <f t="shared" si="37"/>
        <v>0</v>
      </c>
      <c r="K191" s="10">
        <f t="shared" si="38"/>
        <v>0</v>
      </c>
      <c r="L191" s="32">
        <f t="shared" si="39"/>
        <v>0</v>
      </c>
    </row>
    <row r="192" spans="1:12" x14ac:dyDescent="0.2">
      <c r="A192" s="95" t="s">
        <v>25</v>
      </c>
      <c r="B192" s="96">
        <v>0.5</v>
      </c>
      <c r="C192" s="96">
        <v>0.5</v>
      </c>
      <c r="D192" s="4">
        <f t="shared" si="34"/>
        <v>0</v>
      </c>
      <c r="F192" s="25">
        <f t="shared" si="35"/>
        <v>0</v>
      </c>
      <c r="G192" s="25">
        <f t="shared" si="36"/>
        <v>0</v>
      </c>
      <c r="H192" s="100">
        <v>1</v>
      </c>
      <c r="J192" s="10">
        <f t="shared" si="37"/>
        <v>0</v>
      </c>
      <c r="K192" s="10">
        <f t="shared" si="38"/>
        <v>0</v>
      </c>
      <c r="L192" s="32">
        <f t="shared" si="39"/>
        <v>0</v>
      </c>
    </row>
    <row r="193" spans="1:12" x14ac:dyDescent="0.2">
      <c r="A193" s="96" t="s">
        <v>87</v>
      </c>
      <c r="B193" s="96">
        <v>0</v>
      </c>
      <c r="C193" s="96">
        <v>0</v>
      </c>
      <c r="D193" s="4">
        <f t="shared" si="34"/>
        <v>0</v>
      </c>
      <c r="F193" s="25">
        <f t="shared" si="35"/>
        <v>0</v>
      </c>
      <c r="G193" s="25">
        <f t="shared" si="36"/>
        <v>0</v>
      </c>
      <c r="H193" s="100">
        <v>1</v>
      </c>
      <c r="J193" s="10">
        <f t="shared" si="37"/>
        <v>0</v>
      </c>
      <c r="K193" s="10">
        <f t="shared" si="38"/>
        <v>0</v>
      </c>
      <c r="L193" s="32">
        <f t="shared" si="39"/>
        <v>0</v>
      </c>
    </row>
    <row r="194" spans="1:12" x14ac:dyDescent="0.2">
      <c r="A194" s="97" t="s">
        <v>45</v>
      </c>
      <c r="B194" s="96">
        <v>1</v>
      </c>
      <c r="C194" s="96">
        <v>1</v>
      </c>
      <c r="D194" s="4">
        <f t="shared" si="34"/>
        <v>0</v>
      </c>
      <c r="F194" s="25">
        <f t="shared" si="35"/>
        <v>0</v>
      </c>
      <c r="G194" s="25">
        <f t="shared" si="36"/>
        <v>0</v>
      </c>
      <c r="H194" s="100">
        <v>1</v>
      </c>
      <c r="J194" s="10">
        <f t="shared" si="37"/>
        <v>0</v>
      </c>
      <c r="K194" s="10">
        <f t="shared" si="38"/>
        <v>0</v>
      </c>
      <c r="L194" s="32">
        <f t="shared" si="39"/>
        <v>0</v>
      </c>
    </row>
    <row r="195" spans="1:12" x14ac:dyDescent="0.2">
      <c r="A195" s="97" t="s">
        <v>82</v>
      </c>
      <c r="B195" s="96">
        <v>1</v>
      </c>
      <c r="C195" s="96">
        <v>1</v>
      </c>
      <c r="D195" s="4">
        <f t="shared" si="34"/>
        <v>0</v>
      </c>
      <c r="F195" s="25">
        <f t="shared" si="35"/>
        <v>0</v>
      </c>
      <c r="G195" s="25">
        <f t="shared" si="36"/>
        <v>0</v>
      </c>
      <c r="H195" s="100">
        <v>1</v>
      </c>
      <c r="J195" s="10">
        <f t="shared" si="37"/>
        <v>0</v>
      </c>
      <c r="K195" s="10">
        <f t="shared" si="38"/>
        <v>0</v>
      </c>
      <c r="L195" s="32">
        <f t="shared" si="39"/>
        <v>0</v>
      </c>
    </row>
    <row r="196" spans="1:12" x14ac:dyDescent="0.2">
      <c r="A196" s="97" t="s">
        <v>46</v>
      </c>
      <c r="B196" s="96">
        <v>1</v>
      </c>
      <c r="C196" s="96">
        <v>1</v>
      </c>
      <c r="D196" s="4">
        <f t="shared" si="34"/>
        <v>0</v>
      </c>
      <c r="F196" s="25">
        <f t="shared" si="35"/>
        <v>0</v>
      </c>
      <c r="G196" s="25">
        <f t="shared" si="36"/>
        <v>0</v>
      </c>
      <c r="H196" s="100">
        <v>1</v>
      </c>
      <c r="J196" s="10">
        <f t="shared" si="37"/>
        <v>0</v>
      </c>
      <c r="K196" s="10">
        <f t="shared" si="38"/>
        <v>0</v>
      </c>
      <c r="L196" s="32">
        <f t="shared" si="39"/>
        <v>0</v>
      </c>
    </row>
    <row r="197" spans="1:12" x14ac:dyDescent="0.2">
      <c r="A197" s="97" t="s">
        <v>47</v>
      </c>
      <c r="B197" s="96">
        <v>1.5</v>
      </c>
      <c r="C197" s="96">
        <v>1.5</v>
      </c>
      <c r="D197" s="4">
        <f t="shared" si="34"/>
        <v>0</v>
      </c>
      <c r="F197" s="25">
        <f t="shared" si="35"/>
        <v>0</v>
      </c>
      <c r="G197" s="25">
        <f t="shared" si="36"/>
        <v>0</v>
      </c>
      <c r="H197" s="100">
        <v>1</v>
      </c>
      <c r="J197" s="10">
        <f t="shared" si="37"/>
        <v>0</v>
      </c>
      <c r="K197" s="10">
        <f t="shared" si="38"/>
        <v>0</v>
      </c>
      <c r="L197" s="32">
        <f t="shared" si="39"/>
        <v>0</v>
      </c>
    </row>
    <row r="198" spans="1:12" x14ac:dyDescent="0.2">
      <c r="A198" s="96" t="s">
        <v>143</v>
      </c>
      <c r="B198" s="96">
        <v>2</v>
      </c>
      <c r="C198" s="96">
        <v>2</v>
      </c>
      <c r="D198" s="4">
        <f t="shared" si="34"/>
        <v>0</v>
      </c>
      <c r="F198" s="25">
        <f t="shared" si="35"/>
        <v>0</v>
      </c>
      <c r="G198" s="25">
        <f t="shared" si="36"/>
        <v>0</v>
      </c>
      <c r="H198" s="100">
        <v>1.05705</v>
      </c>
      <c r="J198" s="10">
        <f t="shared" si="37"/>
        <v>0</v>
      </c>
      <c r="K198" s="10">
        <f t="shared" si="38"/>
        <v>0</v>
      </c>
      <c r="L198" s="32">
        <f t="shared" si="39"/>
        <v>0</v>
      </c>
    </row>
    <row r="199" spans="1:12" x14ac:dyDescent="0.2">
      <c r="A199" s="97" t="s">
        <v>122</v>
      </c>
      <c r="B199" s="96">
        <v>4</v>
      </c>
      <c r="C199" s="96">
        <v>4</v>
      </c>
      <c r="D199" s="4">
        <f t="shared" si="34"/>
        <v>0</v>
      </c>
      <c r="F199" s="25">
        <f t="shared" si="35"/>
        <v>0</v>
      </c>
      <c r="G199" s="25">
        <f t="shared" si="36"/>
        <v>0</v>
      </c>
      <c r="H199" s="100">
        <v>1.03227</v>
      </c>
      <c r="J199" s="10">
        <f t="shared" si="37"/>
        <v>0</v>
      </c>
      <c r="K199" s="10">
        <f t="shared" si="38"/>
        <v>0</v>
      </c>
      <c r="L199" s="32">
        <f t="shared" si="39"/>
        <v>0</v>
      </c>
    </row>
    <row r="200" spans="1:12" x14ac:dyDescent="0.2">
      <c r="A200" s="91" t="s">
        <v>52</v>
      </c>
      <c r="B200" s="96">
        <v>1.5</v>
      </c>
      <c r="C200" s="96">
        <v>1.5</v>
      </c>
      <c r="D200" s="4">
        <f t="shared" si="34"/>
        <v>0</v>
      </c>
      <c r="F200" s="25">
        <f t="shared" si="35"/>
        <v>0</v>
      </c>
      <c r="G200" s="25">
        <f t="shared" si="36"/>
        <v>0</v>
      </c>
      <c r="H200" s="100">
        <v>1</v>
      </c>
      <c r="J200" s="10">
        <f t="shared" si="37"/>
        <v>0</v>
      </c>
      <c r="K200" s="10">
        <f t="shared" si="38"/>
        <v>0</v>
      </c>
      <c r="L200" s="32">
        <f t="shared" si="39"/>
        <v>0</v>
      </c>
    </row>
    <row r="201" spans="1:12" x14ac:dyDescent="0.2">
      <c r="A201" s="91" t="s">
        <v>53</v>
      </c>
      <c r="B201" s="96">
        <v>0.5</v>
      </c>
      <c r="C201" s="96">
        <v>0.5</v>
      </c>
      <c r="D201" s="4">
        <f t="shared" si="34"/>
        <v>0</v>
      </c>
      <c r="F201" s="25">
        <f t="shared" si="35"/>
        <v>0</v>
      </c>
      <c r="G201" s="25">
        <f t="shared" si="36"/>
        <v>0</v>
      </c>
      <c r="H201" s="100">
        <v>1</v>
      </c>
      <c r="J201" s="10">
        <f t="shared" si="37"/>
        <v>0</v>
      </c>
      <c r="K201" s="10">
        <f t="shared" si="38"/>
        <v>0</v>
      </c>
      <c r="L201" s="32">
        <f t="shared" si="39"/>
        <v>0</v>
      </c>
    </row>
    <row r="202" spans="1:12" x14ac:dyDescent="0.2">
      <c r="A202" s="98" t="s">
        <v>54</v>
      </c>
      <c r="B202" s="96">
        <v>1.5</v>
      </c>
      <c r="C202" s="96">
        <v>1.5</v>
      </c>
      <c r="D202" s="4">
        <f t="shared" si="34"/>
        <v>0</v>
      </c>
      <c r="F202" s="25">
        <f t="shared" si="35"/>
        <v>0</v>
      </c>
      <c r="G202" s="25">
        <f t="shared" si="36"/>
        <v>0</v>
      </c>
      <c r="H202" s="100">
        <v>1</v>
      </c>
      <c r="J202" s="10">
        <f t="shared" si="37"/>
        <v>0</v>
      </c>
      <c r="K202" s="10">
        <f t="shared" si="38"/>
        <v>0</v>
      </c>
      <c r="L202" s="32">
        <f t="shared" si="39"/>
        <v>0</v>
      </c>
    </row>
    <row r="203" spans="1:12" x14ac:dyDescent="0.2">
      <c r="A203" s="98" t="s">
        <v>55</v>
      </c>
      <c r="B203" s="96">
        <v>1.5</v>
      </c>
      <c r="C203" s="96">
        <v>1.5</v>
      </c>
      <c r="D203" s="4">
        <f t="shared" si="34"/>
        <v>0</v>
      </c>
      <c r="F203" s="25">
        <f t="shared" si="35"/>
        <v>0</v>
      </c>
      <c r="G203" s="25">
        <f t="shared" si="36"/>
        <v>0</v>
      </c>
      <c r="H203" s="100">
        <v>1</v>
      </c>
      <c r="J203" s="10">
        <f t="shared" si="37"/>
        <v>0</v>
      </c>
      <c r="K203" s="10">
        <f t="shared" si="38"/>
        <v>0</v>
      </c>
      <c r="L203" s="32">
        <f t="shared" si="39"/>
        <v>0</v>
      </c>
    </row>
    <row r="204" spans="1:12" x14ac:dyDescent="0.2">
      <c r="A204" s="99" t="s">
        <v>56</v>
      </c>
      <c r="B204" s="96">
        <v>1</v>
      </c>
      <c r="C204" s="96">
        <v>1</v>
      </c>
      <c r="D204" s="4">
        <f t="shared" si="34"/>
        <v>0</v>
      </c>
      <c r="F204" s="25">
        <f t="shared" si="35"/>
        <v>0</v>
      </c>
      <c r="G204" s="25">
        <f t="shared" si="36"/>
        <v>0</v>
      </c>
      <c r="H204" s="100">
        <v>1</v>
      </c>
      <c r="J204" s="10">
        <f t="shared" si="37"/>
        <v>0</v>
      </c>
      <c r="K204" s="10">
        <f t="shared" si="38"/>
        <v>0</v>
      </c>
      <c r="L204" s="32">
        <f t="shared" si="39"/>
        <v>0</v>
      </c>
    </row>
    <row r="205" spans="1:12" x14ac:dyDescent="0.2">
      <c r="A205" s="98" t="s">
        <v>57</v>
      </c>
      <c r="B205" s="96">
        <v>0</v>
      </c>
      <c r="C205" s="96">
        <v>0</v>
      </c>
      <c r="D205" s="4">
        <f t="shared" si="34"/>
        <v>0</v>
      </c>
      <c r="F205" s="25">
        <f t="shared" si="35"/>
        <v>0</v>
      </c>
      <c r="G205" s="25">
        <f t="shared" si="36"/>
        <v>0</v>
      </c>
      <c r="H205" s="100">
        <v>1</v>
      </c>
      <c r="J205" s="10">
        <f t="shared" si="37"/>
        <v>0</v>
      </c>
      <c r="K205" s="10">
        <f t="shared" si="38"/>
        <v>0</v>
      </c>
      <c r="L205" s="32">
        <f t="shared" si="39"/>
        <v>0</v>
      </c>
    </row>
    <row r="206" spans="1:12" x14ac:dyDescent="0.2">
      <c r="A206" s="99" t="s">
        <v>58</v>
      </c>
      <c r="B206" s="96">
        <v>5.5</v>
      </c>
      <c r="C206" s="96">
        <v>5.5</v>
      </c>
      <c r="D206" s="4">
        <f t="shared" si="34"/>
        <v>0</v>
      </c>
      <c r="F206" s="25">
        <f t="shared" si="35"/>
        <v>0</v>
      </c>
      <c r="G206" s="25">
        <f t="shared" si="36"/>
        <v>0</v>
      </c>
      <c r="H206" s="100">
        <v>1</v>
      </c>
      <c r="J206" s="10">
        <f t="shared" si="37"/>
        <v>0</v>
      </c>
      <c r="K206" s="10">
        <f t="shared" si="38"/>
        <v>0</v>
      </c>
      <c r="L206" s="32">
        <f t="shared" si="39"/>
        <v>0</v>
      </c>
    </row>
    <row r="207" spans="1:12" x14ac:dyDescent="0.2">
      <c r="A207" s="98" t="s">
        <v>59</v>
      </c>
      <c r="B207" s="96">
        <v>23.5</v>
      </c>
      <c r="C207" s="96">
        <v>23.5</v>
      </c>
      <c r="D207" s="4">
        <f t="shared" si="34"/>
        <v>0</v>
      </c>
      <c r="F207" s="25">
        <f t="shared" si="35"/>
        <v>0</v>
      </c>
      <c r="G207" s="25">
        <f t="shared" si="36"/>
        <v>0</v>
      </c>
      <c r="H207" s="100">
        <v>1</v>
      </c>
      <c r="J207" s="10">
        <f t="shared" si="37"/>
        <v>0</v>
      </c>
      <c r="K207" s="10">
        <f t="shared" si="38"/>
        <v>0</v>
      </c>
      <c r="L207" s="32">
        <f t="shared" si="39"/>
        <v>0</v>
      </c>
    </row>
    <row r="208" spans="1:12" x14ac:dyDescent="0.2">
      <c r="A208" s="99" t="s">
        <v>60</v>
      </c>
      <c r="B208" s="96">
        <v>0.5</v>
      </c>
      <c r="C208" s="96">
        <v>0.5</v>
      </c>
      <c r="D208" s="4">
        <f t="shared" si="34"/>
        <v>0</v>
      </c>
      <c r="F208" s="25">
        <f t="shared" si="35"/>
        <v>0</v>
      </c>
      <c r="G208" s="25">
        <f t="shared" si="36"/>
        <v>0</v>
      </c>
      <c r="H208" s="100">
        <v>1</v>
      </c>
      <c r="J208" s="10">
        <f t="shared" si="37"/>
        <v>0</v>
      </c>
      <c r="K208" s="10">
        <f t="shared" si="38"/>
        <v>0</v>
      </c>
      <c r="L208" s="32">
        <f t="shared" si="39"/>
        <v>0</v>
      </c>
    </row>
    <row r="209" spans="1:12" x14ac:dyDescent="0.2">
      <c r="A209" s="91" t="s">
        <v>61</v>
      </c>
      <c r="B209" s="96">
        <v>1</v>
      </c>
      <c r="C209" s="96">
        <v>1</v>
      </c>
      <c r="D209" s="4">
        <f t="shared" si="34"/>
        <v>0</v>
      </c>
      <c r="F209" s="25">
        <f t="shared" si="35"/>
        <v>0</v>
      </c>
      <c r="G209" s="25">
        <f t="shared" si="36"/>
        <v>0</v>
      </c>
      <c r="H209" s="100">
        <v>1</v>
      </c>
      <c r="J209" s="10">
        <f t="shared" si="37"/>
        <v>0</v>
      </c>
      <c r="K209" s="10">
        <f t="shared" si="38"/>
        <v>0</v>
      </c>
      <c r="L209" s="32">
        <f t="shared" si="39"/>
        <v>0</v>
      </c>
    </row>
    <row r="210" spans="1:12" x14ac:dyDescent="0.2">
      <c r="A210" s="91" t="s">
        <v>62</v>
      </c>
      <c r="B210" s="96">
        <v>1.5</v>
      </c>
      <c r="C210" s="96">
        <v>1.5</v>
      </c>
      <c r="D210" s="4">
        <f t="shared" si="34"/>
        <v>0</v>
      </c>
      <c r="F210" s="25">
        <f t="shared" si="35"/>
        <v>0</v>
      </c>
      <c r="G210" s="25">
        <f t="shared" si="36"/>
        <v>0</v>
      </c>
      <c r="H210" s="100">
        <v>1</v>
      </c>
      <c r="J210" s="10">
        <f t="shared" si="37"/>
        <v>0</v>
      </c>
      <c r="K210" s="10">
        <f t="shared" si="38"/>
        <v>0</v>
      </c>
      <c r="L210" s="32">
        <f t="shared" si="39"/>
        <v>0</v>
      </c>
    </row>
    <row r="211" spans="1:12" x14ac:dyDescent="0.2">
      <c r="A211" s="91" t="s">
        <v>63</v>
      </c>
      <c r="B211" s="96">
        <v>0.5</v>
      </c>
      <c r="C211" s="96">
        <v>0.5</v>
      </c>
      <c r="D211" s="4">
        <f t="shared" si="34"/>
        <v>0</v>
      </c>
      <c r="F211" s="25">
        <f t="shared" si="35"/>
        <v>0</v>
      </c>
      <c r="G211" s="25">
        <f t="shared" si="36"/>
        <v>0</v>
      </c>
      <c r="H211" s="100">
        <v>1</v>
      </c>
      <c r="J211" s="10">
        <f t="shared" si="37"/>
        <v>0</v>
      </c>
      <c r="K211" s="10">
        <f t="shared" si="38"/>
        <v>0</v>
      </c>
      <c r="L211" s="32">
        <f t="shared" si="39"/>
        <v>0</v>
      </c>
    </row>
    <row r="212" spans="1:12" x14ac:dyDescent="0.2">
      <c r="A212" s="100" t="s">
        <v>65</v>
      </c>
      <c r="B212" s="96">
        <v>1.5</v>
      </c>
      <c r="C212" s="96">
        <v>1.5</v>
      </c>
      <c r="D212" s="4">
        <f t="shared" si="34"/>
        <v>0</v>
      </c>
      <c r="F212" s="25">
        <f t="shared" si="35"/>
        <v>0</v>
      </c>
      <c r="G212" s="25">
        <f t="shared" si="36"/>
        <v>0</v>
      </c>
      <c r="H212" s="100">
        <v>1</v>
      </c>
      <c r="J212" s="10">
        <f t="shared" si="37"/>
        <v>0</v>
      </c>
      <c r="K212" s="10">
        <f t="shared" si="38"/>
        <v>0</v>
      </c>
      <c r="L212" s="32">
        <f t="shared" si="39"/>
        <v>0</v>
      </c>
    </row>
    <row r="213" spans="1:12" x14ac:dyDescent="0.2">
      <c r="A213" s="100" t="s">
        <v>66</v>
      </c>
      <c r="B213" s="96">
        <v>0.5</v>
      </c>
      <c r="C213" s="96">
        <v>0.5</v>
      </c>
      <c r="D213" s="4">
        <f t="shared" si="34"/>
        <v>0</v>
      </c>
      <c r="F213" s="25">
        <f t="shared" si="35"/>
        <v>0</v>
      </c>
      <c r="G213" s="25">
        <f t="shared" si="36"/>
        <v>0</v>
      </c>
      <c r="H213" s="100">
        <v>1</v>
      </c>
      <c r="J213" s="10">
        <f t="shared" si="37"/>
        <v>0</v>
      </c>
      <c r="K213" s="10">
        <f t="shared" si="38"/>
        <v>0</v>
      </c>
      <c r="L213" s="32">
        <f t="shared" si="39"/>
        <v>0</v>
      </c>
    </row>
    <row r="214" spans="1:12" x14ac:dyDescent="0.2">
      <c r="A214" s="100" t="s">
        <v>68</v>
      </c>
      <c r="B214" s="96">
        <v>1</v>
      </c>
      <c r="C214" s="96">
        <v>1</v>
      </c>
      <c r="D214" s="4">
        <f t="shared" si="34"/>
        <v>0</v>
      </c>
      <c r="F214" s="25">
        <f t="shared" si="35"/>
        <v>0</v>
      </c>
      <c r="G214" s="25">
        <f t="shared" si="36"/>
        <v>0</v>
      </c>
      <c r="H214" s="100">
        <v>1</v>
      </c>
      <c r="J214" s="10">
        <f t="shared" si="37"/>
        <v>0</v>
      </c>
      <c r="K214" s="10">
        <f t="shared" si="38"/>
        <v>0</v>
      </c>
      <c r="L214" s="32">
        <f t="shared" si="39"/>
        <v>0</v>
      </c>
    </row>
    <row r="215" spans="1:12" x14ac:dyDescent="0.2">
      <c r="A215" s="101" t="s">
        <v>70</v>
      </c>
      <c r="B215" s="96">
        <v>0</v>
      </c>
      <c r="C215" s="96">
        <v>0</v>
      </c>
      <c r="D215" s="4">
        <f t="shared" si="34"/>
        <v>0</v>
      </c>
      <c r="F215" s="25">
        <f t="shared" si="35"/>
        <v>0</v>
      </c>
      <c r="G215" s="25">
        <f t="shared" si="36"/>
        <v>0</v>
      </c>
      <c r="H215" s="100">
        <v>1</v>
      </c>
      <c r="J215" s="10">
        <f t="shared" si="37"/>
        <v>0</v>
      </c>
      <c r="K215" s="10">
        <f t="shared" si="38"/>
        <v>0</v>
      </c>
      <c r="L215" s="32">
        <f t="shared" si="39"/>
        <v>0</v>
      </c>
    </row>
    <row r="216" spans="1:12" ht="28.5" x14ac:dyDescent="0.2">
      <c r="A216" s="102" t="s">
        <v>19</v>
      </c>
      <c r="B216" s="96">
        <v>0</v>
      </c>
      <c r="C216" s="96">
        <v>0</v>
      </c>
      <c r="D216" s="4">
        <f t="shared" si="34"/>
        <v>0</v>
      </c>
      <c r="F216" s="25">
        <f t="shared" si="35"/>
        <v>0</v>
      </c>
      <c r="G216" s="25">
        <f t="shared" si="36"/>
        <v>0</v>
      </c>
      <c r="H216" s="100">
        <v>1</v>
      </c>
      <c r="J216" s="10">
        <f t="shared" si="37"/>
        <v>0</v>
      </c>
      <c r="K216" s="10">
        <f t="shared" si="38"/>
        <v>0</v>
      </c>
      <c r="L216" s="32">
        <f t="shared" si="39"/>
        <v>0</v>
      </c>
    </row>
    <row r="217" spans="1:12" x14ac:dyDescent="0.2">
      <c r="A217" s="91" t="s">
        <v>71</v>
      </c>
      <c r="B217" s="96">
        <v>0</v>
      </c>
      <c r="C217" s="96">
        <v>0</v>
      </c>
      <c r="D217" s="4">
        <f t="shared" si="34"/>
        <v>0</v>
      </c>
      <c r="F217" s="25">
        <f t="shared" si="35"/>
        <v>0</v>
      </c>
      <c r="G217" s="25">
        <f t="shared" si="36"/>
        <v>0</v>
      </c>
      <c r="H217" s="100">
        <v>1</v>
      </c>
      <c r="J217" s="10">
        <f t="shared" si="37"/>
        <v>0</v>
      </c>
      <c r="K217" s="10">
        <f t="shared" si="38"/>
        <v>0</v>
      </c>
      <c r="L217" s="32">
        <f t="shared" si="39"/>
        <v>0</v>
      </c>
    </row>
    <row r="218" spans="1:12" x14ac:dyDescent="0.2">
      <c r="A218" s="97" t="s">
        <v>48</v>
      </c>
      <c r="B218" s="96">
        <v>0</v>
      </c>
      <c r="C218" s="96">
        <v>0</v>
      </c>
      <c r="D218" s="4">
        <f t="shared" si="34"/>
        <v>0</v>
      </c>
      <c r="F218" s="25">
        <f t="shared" si="35"/>
        <v>0</v>
      </c>
      <c r="G218" s="25">
        <f t="shared" si="36"/>
        <v>0</v>
      </c>
      <c r="H218" s="100">
        <v>1</v>
      </c>
      <c r="J218" s="10">
        <f t="shared" si="37"/>
        <v>0</v>
      </c>
      <c r="K218" s="10">
        <f t="shared" si="38"/>
        <v>0</v>
      </c>
      <c r="L218" s="32">
        <f t="shared" si="39"/>
        <v>0</v>
      </c>
    </row>
    <row r="219" spans="1:12" x14ac:dyDescent="0.2">
      <c r="A219" s="100" t="s">
        <v>72</v>
      </c>
      <c r="B219" s="96">
        <v>1</v>
      </c>
      <c r="C219" s="96">
        <v>1</v>
      </c>
      <c r="D219" s="4">
        <f t="shared" si="34"/>
        <v>0</v>
      </c>
      <c r="F219" s="25">
        <f t="shared" si="35"/>
        <v>0</v>
      </c>
      <c r="G219" s="25">
        <f t="shared" si="36"/>
        <v>0</v>
      </c>
      <c r="H219" s="100">
        <v>1</v>
      </c>
      <c r="J219" s="10">
        <f t="shared" si="37"/>
        <v>0</v>
      </c>
      <c r="K219" s="10">
        <f t="shared" si="38"/>
        <v>0</v>
      </c>
      <c r="L219" s="32">
        <f t="shared" si="39"/>
        <v>0</v>
      </c>
    </row>
    <row r="220" spans="1:12" x14ac:dyDescent="0.2">
      <c r="A220" s="91" t="s">
        <v>20</v>
      </c>
      <c r="B220" s="96">
        <v>0.5</v>
      </c>
      <c r="C220" s="96">
        <v>0.5</v>
      </c>
      <c r="D220" s="4">
        <f t="shared" ref="D220:D283" si="40">C220-B220</f>
        <v>0</v>
      </c>
      <c r="F220" s="25">
        <f t="shared" ref="F220:F283" si="41">D220*$F$153</f>
        <v>0</v>
      </c>
      <c r="G220" s="25">
        <f t="shared" ref="G220:G283" si="42">F220*$G$153</f>
        <v>0</v>
      </c>
      <c r="H220" s="100">
        <v>1</v>
      </c>
      <c r="J220" s="10">
        <f t="shared" ref="J220:J283" si="43">(F220+G220)*(H220-1)</f>
        <v>0</v>
      </c>
      <c r="K220" s="10">
        <f t="shared" ref="K220:K283" si="44">D220*$K$153</f>
        <v>0</v>
      </c>
      <c r="L220" s="32">
        <f t="shared" ref="L220:L283" si="45">F220+G220+J220+K220</f>
        <v>0</v>
      </c>
    </row>
    <row r="221" spans="1:12" x14ac:dyDescent="0.2">
      <c r="A221" s="97" t="s">
        <v>73</v>
      </c>
      <c r="B221" s="96">
        <v>0</v>
      </c>
      <c r="C221" s="96">
        <v>0</v>
      </c>
      <c r="D221" s="4">
        <f t="shared" si="40"/>
        <v>0</v>
      </c>
      <c r="F221" s="25">
        <f t="shared" si="41"/>
        <v>0</v>
      </c>
      <c r="G221" s="25">
        <f t="shared" si="42"/>
        <v>0</v>
      </c>
      <c r="H221" s="100">
        <v>1</v>
      </c>
      <c r="J221" s="10">
        <f t="shared" si="43"/>
        <v>0</v>
      </c>
      <c r="K221" s="10">
        <f t="shared" si="44"/>
        <v>0</v>
      </c>
      <c r="L221" s="32">
        <f t="shared" si="45"/>
        <v>0</v>
      </c>
    </row>
    <row r="222" spans="1:12" x14ac:dyDescent="0.2">
      <c r="A222" s="100" t="s">
        <v>74</v>
      </c>
      <c r="B222" s="96">
        <v>4</v>
      </c>
      <c r="C222" s="96">
        <v>4</v>
      </c>
      <c r="D222" s="4">
        <f t="shared" si="40"/>
        <v>0</v>
      </c>
      <c r="F222" s="25">
        <f t="shared" si="41"/>
        <v>0</v>
      </c>
      <c r="G222" s="25">
        <f t="shared" si="42"/>
        <v>0</v>
      </c>
      <c r="H222" s="100">
        <v>1</v>
      </c>
      <c r="J222" s="10">
        <f t="shared" si="43"/>
        <v>0</v>
      </c>
      <c r="K222" s="10">
        <f t="shared" si="44"/>
        <v>0</v>
      </c>
      <c r="L222" s="32">
        <f t="shared" si="45"/>
        <v>0</v>
      </c>
    </row>
    <row r="223" spans="1:12" x14ac:dyDescent="0.2">
      <c r="A223" s="91" t="s">
        <v>138</v>
      </c>
      <c r="B223" s="96">
        <v>3</v>
      </c>
      <c r="C223" s="96">
        <v>3</v>
      </c>
      <c r="D223" s="4">
        <f t="shared" si="40"/>
        <v>0</v>
      </c>
      <c r="F223" s="25">
        <f t="shared" si="41"/>
        <v>0</v>
      </c>
      <c r="G223" s="25">
        <f t="shared" si="42"/>
        <v>0</v>
      </c>
      <c r="H223" s="100">
        <v>1</v>
      </c>
      <c r="J223" s="10">
        <f t="shared" si="43"/>
        <v>0</v>
      </c>
      <c r="K223" s="10">
        <f t="shared" si="44"/>
        <v>0</v>
      </c>
      <c r="L223" s="32">
        <f t="shared" si="45"/>
        <v>0</v>
      </c>
    </row>
    <row r="224" spans="1:12" s="22" customFormat="1" x14ac:dyDescent="0.2">
      <c r="A224" s="97" t="s">
        <v>75</v>
      </c>
      <c r="B224" s="96">
        <v>0</v>
      </c>
      <c r="C224" s="96">
        <v>0</v>
      </c>
      <c r="D224" s="109">
        <f t="shared" si="40"/>
        <v>0</v>
      </c>
      <c r="F224" s="40">
        <f t="shared" si="41"/>
        <v>0</v>
      </c>
      <c r="G224" s="40">
        <f t="shared" si="42"/>
        <v>0</v>
      </c>
      <c r="H224" s="100">
        <v>1</v>
      </c>
      <c r="J224" s="112">
        <f t="shared" si="43"/>
        <v>0</v>
      </c>
      <c r="K224" s="112">
        <f t="shared" si="44"/>
        <v>0</v>
      </c>
      <c r="L224" s="32">
        <f t="shared" si="45"/>
        <v>0</v>
      </c>
    </row>
    <row r="225" spans="1:12" x14ac:dyDescent="0.2">
      <c r="A225" s="91" t="s">
        <v>129</v>
      </c>
      <c r="B225" s="96">
        <v>5</v>
      </c>
      <c r="C225" s="96">
        <v>5</v>
      </c>
      <c r="D225" s="4">
        <f t="shared" si="40"/>
        <v>0</v>
      </c>
      <c r="F225" s="25">
        <f t="shared" si="41"/>
        <v>0</v>
      </c>
      <c r="G225" s="25">
        <f t="shared" si="42"/>
        <v>0</v>
      </c>
      <c r="H225" s="100">
        <v>1</v>
      </c>
      <c r="J225" s="10">
        <f t="shared" si="43"/>
        <v>0</v>
      </c>
      <c r="K225" s="10">
        <f t="shared" si="44"/>
        <v>0</v>
      </c>
      <c r="L225" s="32">
        <f t="shared" si="45"/>
        <v>0</v>
      </c>
    </row>
    <row r="226" spans="1:12" s="22" customFormat="1" x14ac:dyDescent="0.2">
      <c r="A226" s="91" t="s">
        <v>76</v>
      </c>
      <c r="B226" s="96">
        <v>33.5</v>
      </c>
      <c r="C226" s="96">
        <v>33.5</v>
      </c>
      <c r="D226" s="109">
        <f t="shared" si="40"/>
        <v>0</v>
      </c>
      <c r="F226" s="40">
        <f t="shared" si="41"/>
        <v>0</v>
      </c>
      <c r="G226" s="40">
        <f t="shared" si="42"/>
        <v>0</v>
      </c>
      <c r="H226" s="100">
        <v>1.00142</v>
      </c>
      <c r="J226" s="112">
        <f t="shared" si="43"/>
        <v>0</v>
      </c>
      <c r="K226" s="112">
        <f t="shared" si="44"/>
        <v>0</v>
      </c>
      <c r="L226" s="32">
        <f t="shared" si="45"/>
        <v>0</v>
      </c>
    </row>
    <row r="227" spans="1:12" s="22" customFormat="1" x14ac:dyDescent="0.2">
      <c r="A227" s="97" t="s">
        <v>77</v>
      </c>
      <c r="B227" s="96">
        <v>0</v>
      </c>
      <c r="C227" s="96">
        <v>0</v>
      </c>
      <c r="D227" s="109">
        <f t="shared" si="40"/>
        <v>0</v>
      </c>
      <c r="F227" s="40">
        <f t="shared" si="41"/>
        <v>0</v>
      </c>
      <c r="G227" s="40">
        <f t="shared" si="42"/>
        <v>0</v>
      </c>
      <c r="H227" s="100">
        <v>1</v>
      </c>
      <c r="J227" s="112">
        <f t="shared" si="43"/>
        <v>0</v>
      </c>
      <c r="K227" s="112">
        <f t="shared" si="44"/>
        <v>0</v>
      </c>
      <c r="L227" s="32">
        <f t="shared" si="45"/>
        <v>0</v>
      </c>
    </row>
    <row r="228" spans="1:12" x14ac:dyDescent="0.2">
      <c r="A228" s="91" t="s">
        <v>123</v>
      </c>
      <c r="B228" s="96">
        <v>2</v>
      </c>
      <c r="C228" s="96">
        <v>2</v>
      </c>
      <c r="D228" s="4">
        <f t="shared" si="40"/>
        <v>0</v>
      </c>
      <c r="F228" s="25">
        <f t="shared" si="41"/>
        <v>0</v>
      </c>
      <c r="G228" s="25">
        <f t="shared" si="42"/>
        <v>0</v>
      </c>
      <c r="H228" s="100">
        <v>1.03227</v>
      </c>
      <c r="J228" s="10">
        <f t="shared" si="43"/>
        <v>0</v>
      </c>
      <c r="K228" s="10">
        <f t="shared" si="44"/>
        <v>0</v>
      </c>
      <c r="L228" s="32">
        <f t="shared" si="45"/>
        <v>0</v>
      </c>
    </row>
    <row r="229" spans="1:12" x14ac:dyDescent="0.2">
      <c r="A229" s="100" t="s">
        <v>78</v>
      </c>
      <c r="B229" s="96">
        <v>2</v>
      </c>
      <c r="C229" s="96">
        <v>2</v>
      </c>
      <c r="D229" s="4">
        <f t="shared" si="40"/>
        <v>0</v>
      </c>
      <c r="F229" s="25">
        <f t="shared" si="41"/>
        <v>0</v>
      </c>
      <c r="G229" s="25">
        <f t="shared" si="42"/>
        <v>0</v>
      </c>
      <c r="H229" s="100">
        <v>1</v>
      </c>
      <c r="J229" s="10">
        <f t="shared" si="43"/>
        <v>0</v>
      </c>
      <c r="K229" s="10">
        <f t="shared" si="44"/>
        <v>0</v>
      </c>
      <c r="L229" s="32">
        <f t="shared" si="45"/>
        <v>0</v>
      </c>
    </row>
    <row r="230" spans="1:12" x14ac:dyDescent="0.2">
      <c r="A230" s="97" t="s">
        <v>79</v>
      </c>
      <c r="B230" s="96">
        <v>3</v>
      </c>
      <c r="C230" s="96">
        <v>3</v>
      </c>
      <c r="D230" s="4">
        <f t="shared" si="40"/>
        <v>0</v>
      </c>
      <c r="F230" s="25">
        <f t="shared" si="41"/>
        <v>0</v>
      </c>
      <c r="G230" s="25">
        <f t="shared" si="42"/>
        <v>0</v>
      </c>
      <c r="H230" s="100">
        <v>1</v>
      </c>
      <c r="J230" s="10">
        <f t="shared" si="43"/>
        <v>0</v>
      </c>
      <c r="K230" s="10">
        <f t="shared" si="44"/>
        <v>0</v>
      </c>
      <c r="L230" s="32">
        <f t="shared" si="45"/>
        <v>0</v>
      </c>
    </row>
    <row r="231" spans="1:12" x14ac:dyDescent="0.2">
      <c r="A231" s="91" t="s">
        <v>145</v>
      </c>
      <c r="B231" s="96">
        <v>3</v>
      </c>
      <c r="C231" s="96">
        <v>3</v>
      </c>
      <c r="D231" s="4">
        <f t="shared" si="40"/>
        <v>0</v>
      </c>
      <c r="F231" s="25">
        <f t="shared" si="41"/>
        <v>0</v>
      </c>
      <c r="G231" s="25">
        <f t="shared" si="42"/>
        <v>0</v>
      </c>
      <c r="H231" s="100">
        <v>1</v>
      </c>
      <c r="J231" s="10">
        <f t="shared" si="43"/>
        <v>0</v>
      </c>
      <c r="K231" s="10">
        <f t="shared" si="44"/>
        <v>0</v>
      </c>
      <c r="L231" s="32">
        <f t="shared" si="45"/>
        <v>0</v>
      </c>
    </row>
    <row r="232" spans="1:12" x14ac:dyDescent="0.2">
      <c r="A232" s="97" t="s">
        <v>84</v>
      </c>
      <c r="B232" s="96">
        <v>0.5</v>
      </c>
      <c r="C232" s="96">
        <v>0.5</v>
      </c>
      <c r="D232" s="4">
        <f t="shared" si="40"/>
        <v>0</v>
      </c>
      <c r="F232" s="25">
        <f t="shared" si="41"/>
        <v>0</v>
      </c>
      <c r="G232" s="25">
        <f t="shared" si="42"/>
        <v>0</v>
      </c>
      <c r="H232" s="100">
        <v>1</v>
      </c>
      <c r="J232" s="10">
        <f t="shared" si="43"/>
        <v>0</v>
      </c>
      <c r="K232" s="10">
        <f t="shared" si="44"/>
        <v>0</v>
      </c>
      <c r="L232" s="32">
        <f t="shared" si="45"/>
        <v>0</v>
      </c>
    </row>
    <row r="233" spans="1:12" x14ac:dyDescent="0.2">
      <c r="A233" s="97" t="s">
        <v>80</v>
      </c>
      <c r="B233" s="96">
        <v>0</v>
      </c>
      <c r="C233" s="96">
        <v>0</v>
      </c>
      <c r="D233" s="4">
        <f t="shared" si="40"/>
        <v>0</v>
      </c>
      <c r="F233" s="25">
        <f t="shared" si="41"/>
        <v>0</v>
      </c>
      <c r="G233" s="25">
        <f t="shared" si="42"/>
        <v>0</v>
      </c>
      <c r="H233" s="100">
        <v>1</v>
      </c>
      <c r="J233" s="10">
        <f t="shared" si="43"/>
        <v>0</v>
      </c>
      <c r="K233" s="10">
        <f t="shared" si="44"/>
        <v>0</v>
      </c>
      <c r="L233" s="32">
        <f t="shared" si="45"/>
        <v>0</v>
      </c>
    </row>
    <row r="234" spans="1:12" x14ac:dyDescent="0.2">
      <c r="A234" s="97" t="s">
        <v>67</v>
      </c>
      <c r="B234" s="96">
        <v>0.5</v>
      </c>
      <c r="C234" s="96">
        <v>0.5</v>
      </c>
      <c r="D234" s="4">
        <f t="shared" si="40"/>
        <v>0</v>
      </c>
      <c r="F234" s="25">
        <f t="shared" si="41"/>
        <v>0</v>
      </c>
      <c r="G234" s="25">
        <f t="shared" si="42"/>
        <v>0</v>
      </c>
      <c r="H234" s="100">
        <v>1</v>
      </c>
      <c r="J234" s="10">
        <f t="shared" si="43"/>
        <v>0</v>
      </c>
      <c r="K234" s="10">
        <f t="shared" si="44"/>
        <v>0</v>
      </c>
      <c r="L234" s="32">
        <f t="shared" si="45"/>
        <v>0</v>
      </c>
    </row>
    <row r="235" spans="1:12" x14ac:dyDescent="0.2">
      <c r="A235" s="97" t="s">
        <v>81</v>
      </c>
      <c r="B235" s="96">
        <v>2</v>
      </c>
      <c r="C235" s="96">
        <v>2</v>
      </c>
      <c r="D235" s="4">
        <f t="shared" si="40"/>
        <v>0</v>
      </c>
      <c r="F235" s="25">
        <f t="shared" si="41"/>
        <v>0</v>
      </c>
      <c r="G235" s="25">
        <f t="shared" si="42"/>
        <v>0</v>
      </c>
      <c r="H235" s="100">
        <v>1</v>
      </c>
      <c r="J235" s="10">
        <f t="shared" si="43"/>
        <v>0</v>
      </c>
      <c r="K235" s="10">
        <f t="shared" si="44"/>
        <v>0</v>
      </c>
      <c r="L235" s="32">
        <f t="shared" si="45"/>
        <v>0</v>
      </c>
    </row>
    <row r="236" spans="1:12" x14ac:dyDescent="0.2">
      <c r="A236" s="97" t="s">
        <v>83</v>
      </c>
      <c r="B236" s="96">
        <v>2.5</v>
      </c>
      <c r="C236" s="96">
        <v>2.5</v>
      </c>
      <c r="D236" s="4">
        <f t="shared" si="40"/>
        <v>0</v>
      </c>
      <c r="F236" s="25">
        <f t="shared" si="41"/>
        <v>0</v>
      </c>
      <c r="G236" s="25">
        <f t="shared" si="42"/>
        <v>0</v>
      </c>
      <c r="H236" s="100">
        <v>1</v>
      </c>
      <c r="J236" s="10">
        <f t="shared" si="43"/>
        <v>0</v>
      </c>
      <c r="K236" s="10">
        <f t="shared" si="44"/>
        <v>0</v>
      </c>
      <c r="L236" s="32">
        <f t="shared" si="45"/>
        <v>0</v>
      </c>
    </row>
    <row r="237" spans="1:12" x14ac:dyDescent="0.2">
      <c r="A237" s="96" t="s">
        <v>89</v>
      </c>
      <c r="B237" s="96">
        <v>1.5</v>
      </c>
      <c r="C237" s="96">
        <v>1.5</v>
      </c>
      <c r="D237" s="4">
        <f t="shared" si="40"/>
        <v>0</v>
      </c>
      <c r="F237" s="25">
        <f t="shared" si="41"/>
        <v>0</v>
      </c>
      <c r="G237" s="25">
        <f t="shared" si="42"/>
        <v>0</v>
      </c>
      <c r="H237" s="100">
        <v>1</v>
      </c>
      <c r="J237" s="10">
        <f t="shared" si="43"/>
        <v>0</v>
      </c>
      <c r="K237" s="10">
        <f t="shared" si="44"/>
        <v>0</v>
      </c>
      <c r="L237" s="32">
        <f t="shared" si="45"/>
        <v>0</v>
      </c>
    </row>
    <row r="238" spans="1:12" x14ac:dyDescent="0.2">
      <c r="A238" s="91" t="s">
        <v>90</v>
      </c>
      <c r="B238" s="96">
        <v>8</v>
      </c>
      <c r="C238" s="96">
        <v>8</v>
      </c>
      <c r="D238" s="4">
        <f t="shared" si="40"/>
        <v>0</v>
      </c>
      <c r="F238" s="25">
        <f t="shared" si="41"/>
        <v>0</v>
      </c>
      <c r="G238" s="25">
        <f t="shared" si="42"/>
        <v>0</v>
      </c>
      <c r="H238" s="100">
        <v>1</v>
      </c>
      <c r="J238" s="10">
        <f t="shared" si="43"/>
        <v>0</v>
      </c>
      <c r="K238" s="10">
        <f t="shared" si="44"/>
        <v>0</v>
      </c>
      <c r="L238" s="32">
        <f t="shared" si="45"/>
        <v>0</v>
      </c>
    </row>
    <row r="239" spans="1:12" x14ac:dyDescent="0.2">
      <c r="A239" s="91" t="s">
        <v>33</v>
      </c>
      <c r="B239" s="96">
        <v>0.5</v>
      </c>
      <c r="C239" s="96">
        <v>0.5</v>
      </c>
      <c r="D239" s="4">
        <f t="shared" si="40"/>
        <v>0</v>
      </c>
      <c r="F239" s="25">
        <f t="shared" si="41"/>
        <v>0</v>
      </c>
      <c r="G239" s="25">
        <f t="shared" si="42"/>
        <v>0</v>
      </c>
      <c r="H239" s="100">
        <v>1</v>
      </c>
      <c r="J239" s="10">
        <f t="shared" si="43"/>
        <v>0</v>
      </c>
      <c r="K239" s="10">
        <f t="shared" si="44"/>
        <v>0</v>
      </c>
      <c r="L239" s="32">
        <f t="shared" si="45"/>
        <v>0</v>
      </c>
    </row>
    <row r="240" spans="1:12" x14ac:dyDescent="0.2">
      <c r="A240" s="91" t="s">
        <v>91</v>
      </c>
      <c r="B240" s="96">
        <v>1.5</v>
      </c>
      <c r="C240" s="96">
        <v>1.5</v>
      </c>
      <c r="D240" s="4">
        <f t="shared" si="40"/>
        <v>0</v>
      </c>
      <c r="F240" s="25">
        <f t="shared" si="41"/>
        <v>0</v>
      </c>
      <c r="G240" s="25">
        <f t="shared" si="42"/>
        <v>0</v>
      </c>
      <c r="H240" s="100">
        <v>1</v>
      </c>
      <c r="J240" s="10">
        <f t="shared" si="43"/>
        <v>0</v>
      </c>
      <c r="K240" s="10">
        <f t="shared" si="44"/>
        <v>0</v>
      </c>
      <c r="L240" s="32">
        <f t="shared" si="45"/>
        <v>0</v>
      </c>
    </row>
    <row r="241" spans="1:12" x14ac:dyDescent="0.2">
      <c r="A241" s="97" t="s">
        <v>93</v>
      </c>
      <c r="B241" s="96">
        <v>2.5</v>
      </c>
      <c r="C241" s="96">
        <v>2.5</v>
      </c>
      <c r="D241" s="4">
        <f t="shared" si="40"/>
        <v>0</v>
      </c>
      <c r="F241" s="25">
        <f t="shared" si="41"/>
        <v>0</v>
      </c>
      <c r="G241" s="25">
        <f t="shared" si="42"/>
        <v>0</v>
      </c>
      <c r="H241" s="100">
        <v>1</v>
      </c>
      <c r="J241" s="10">
        <f t="shared" si="43"/>
        <v>0</v>
      </c>
      <c r="K241" s="10">
        <f t="shared" si="44"/>
        <v>0</v>
      </c>
      <c r="L241" s="32">
        <f t="shared" si="45"/>
        <v>0</v>
      </c>
    </row>
    <row r="242" spans="1:12" x14ac:dyDescent="0.2">
      <c r="A242" s="96" t="s">
        <v>13</v>
      </c>
      <c r="B242" s="96">
        <v>3.5</v>
      </c>
      <c r="C242" s="96">
        <v>3.5</v>
      </c>
      <c r="D242" s="4">
        <f t="shared" si="40"/>
        <v>0</v>
      </c>
      <c r="F242" s="25">
        <f t="shared" si="41"/>
        <v>0</v>
      </c>
      <c r="G242" s="25">
        <f t="shared" si="42"/>
        <v>0</v>
      </c>
      <c r="H242" s="100">
        <v>1</v>
      </c>
      <c r="J242" s="10">
        <f t="shared" si="43"/>
        <v>0</v>
      </c>
      <c r="K242" s="10">
        <f t="shared" si="44"/>
        <v>0</v>
      </c>
      <c r="L242" s="32">
        <f t="shared" si="45"/>
        <v>0</v>
      </c>
    </row>
    <row r="243" spans="1:12" x14ac:dyDescent="0.2">
      <c r="A243" s="96" t="s">
        <v>94</v>
      </c>
      <c r="B243" s="96">
        <v>7.5</v>
      </c>
      <c r="C243" s="96">
        <v>7.5</v>
      </c>
      <c r="D243" s="4">
        <f t="shared" si="40"/>
        <v>0</v>
      </c>
      <c r="F243" s="25">
        <f t="shared" si="41"/>
        <v>0</v>
      </c>
      <c r="G243" s="25">
        <f t="shared" si="42"/>
        <v>0</v>
      </c>
      <c r="H243" s="100">
        <v>1</v>
      </c>
      <c r="J243" s="10">
        <f t="shared" si="43"/>
        <v>0</v>
      </c>
      <c r="K243" s="10">
        <f t="shared" si="44"/>
        <v>0</v>
      </c>
      <c r="L243" s="32">
        <f t="shared" si="45"/>
        <v>0</v>
      </c>
    </row>
    <row r="244" spans="1:12" x14ac:dyDescent="0.2">
      <c r="A244" s="96" t="s">
        <v>21</v>
      </c>
      <c r="B244" s="96">
        <v>0.5</v>
      </c>
      <c r="C244" s="96">
        <v>0.5</v>
      </c>
      <c r="D244" s="4">
        <f t="shared" si="40"/>
        <v>0</v>
      </c>
      <c r="F244" s="25">
        <f t="shared" si="41"/>
        <v>0</v>
      </c>
      <c r="G244" s="25">
        <f t="shared" si="42"/>
        <v>0</v>
      </c>
      <c r="H244" s="100">
        <v>1</v>
      </c>
      <c r="J244" s="10">
        <f t="shared" si="43"/>
        <v>0</v>
      </c>
      <c r="K244" s="10">
        <f t="shared" si="44"/>
        <v>0</v>
      </c>
      <c r="L244" s="32">
        <f t="shared" si="45"/>
        <v>0</v>
      </c>
    </row>
    <row r="245" spans="1:12" x14ac:dyDescent="0.2">
      <c r="A245" s="96" t="s">
        <v>85</v>
      </c>
      <c r="B245" s="96">
        <v>2</v>
      </c>
      <c r="C245" s="96">
        <v>2</v>
      </c>
      <c r="D245" s="4">
        <f t="shared" si="40"/>
        <v>0</v>
      </c>
      <c r="F245" s="25">
        <f t="shared" si="41"/>
        <v>0</v>
      </c>
      <c r="G245" s="25">
        <f t="shared" si="42"/>
        <v>0</v>
      </c>
      <c r="H245" s="100">
        <v>1</v>
      </c>
      <c r="J245" s="10">
        <f t="shared" si="43"/>
        <v>0</v>
      </c>
      <c r="K245" s="10">
        <f t="shared" si="44"/>
        <v>0</v>
      </c>
      <c r="L245" s="32">
        <f t="shared" si="45"/>
        <v>0</v>
      </c>
    </row>
    <row r="246" spans="1:12" x14ac:dyDescent="0.2">
      <c r="A246" s="91" t="s">
        <v>88</v>
      </c>
      <c r="B246" s="96">
        <v>1</v>
      </c>
      <c r="C246" s="96">
        <v>1</v>
      </c>
      <c r="D246" s="4">
        <f t="shared" si="40"/>
        <v>0</v>
      </c>
      <c r="F246" s="25">
        <f t="shared" si="41"/>
        <v>0</v>
      </c>
      <c r="G246" s="25">
        <f t="shared" si="42"/>
        <v>0</v>
      </c>
      <c r="H246" s="100">
        <v>1</v>
      </c>
      <c r="J246" s="10">
        <f t="shared" si="43"/>
        <v>0</v>
      </c>
      <c r="K246" s="10">
        <f t="shared" si="44"/>
        <v>0</v>
      </c>
      <c r="L246" s="32">
        <f t="shared" si="45"/>
        <v>0</v>
      </c>
    </row>
    <row r="247" spans="1:12" x14ac:dyDescent="0.2">
      <c r="A247" s="91" t="s">
        <v>95</v>
      </c>
      <c r="B247" s="96">
        <v>0</v>
      </c>
      <c r="C247" s="96">
        <v>0</v>
      </c>
      <c r="D247" s="4">
        <f t="shared" si="40"/>
        <v>0</v>
      </c>
      <c r="F247" s="25">
        <f t="shared" si="41"/>
        <v>0</v>
      </c>
      <c r="G247" s="25">
        <f t="shared" si="42"/>
        <v>0</v>
      </c>
      <c r="H247" s="100">
        <v>1</v>
      </c>
      <c r="J247" s="10">
        <f t="shared" si="43"/>
        <v>0</v>
      </c>
      <c r="K247" s="10">
        <f t="shared" si="44"/>
        <v>0</v>
      </c>
      <c r="L247" s="32">
        <f t="shared" si="45"/>
        <v>0</v>
      </c>
    </row>
    <row r="248" spans="1:12" x14ac:dyDescent="0.2">
      <c r="A248" s="97" t="s">
        <v>49</v>
      </c>
      <c r="B248" s="96">
        <v>1.5</v>
      </c>
      <c r="C248" s="96">
        <v>1.5</v>
      </c>
      <c r="D248" s="4">
        <f t="shared" si="40"/>
        <v>0</v>
      </c>
      <c r="F248" s="25">
        <f t="shared" si="41"/>
        <v>0</v>
      </c>
      <c r="G248" s="25">
        <f t="shared" si="42"/>
        <v>0</v>
      </c>
      <c r="H248" s="100">
        <v>1</v>
      </c>
      <c r="J248" s="10">
        <f t="shared" si="43"/>
        <v>0</v>
      </c>
      <c r="K248" s="10">
        <f t="shared" si="44"/>
        <v>0</v>
      </c>
      <c r="L248" s="32">
        <f t="shared" si="45"/>
        <v>0</v>
      </c>
    </row>
    <row r="249" spans="1:12" x14ac:dyDescent="0.2">
      <c r="A249" s="91" t="s">
        <v>124</v>
      </c>
      <c r="B249" s="96">
        <v>1.5</v>
      </c>
      <c r="C249" s="96">
        <v>1.5</v>
      </c>
      <c r="D249" s="4">
        <f t="shared" si="40"/>
        <v>0</v>
      </c>
      <c r="F249" s="25">
        <f t="shared" si="41"/>
        <v>0</v>
      </c>
      <c r="G249" s="25">
        <f t="shared" si="42"/>
        <v>0</v>
      </c>
      <c r="H249" s="100">
        <v>1.03227</v>
      </c>
      <c r="J249" s="10">
        <f t="shared" si="43"/>
        <v>0</v>
      </c>
      <c r="K249" s="10">
        <f t="shared" si="44"/>
        <v>0</v>
      </c>
      <c r="L249" s="32">
        <f t="shared" si="45"/>
        <v>0</v>
      </c>
    </row>
    <row r="250" spans="1:12" x14ac:dyDescent="0.2">
      <c r="A250" s="100" t="s">
        <v>96</v>
      </c>
      <c r="B250" s="96">
        <v>1.5</v>
      </c>
      <c r="C250" s="96">
        <v>1.5</v>
      </c>
      <c r="D250" s="4">
        <f t="shared" si="40"/>
        <v>0</v>
      </c>
      <c r="F250" s="25">
        <f t="shared" si="41"/>
        <v>0</v>
      </c>
      <c r="G250" s="25">
        <f t="shared" si="42"/>
        <v>0</v>
      </c>
      <c r="H250" s="100">
        <v>1</v>
      </c>
      <c r="J250" s="10">
        <f t="shared" si="43"/>
        <v>0</v>
      </c>
      <c r="K250" s="10">
        <f t="shared" si="44"/>
        <v>0</v>
      </c>
      <c r="L250" s="32">
        <f t="shared" si="45"/>
        <v>0</v>
      </c>
    </row>
    <row r="251" spans="1:12" x14ac:dyDescent="0.2">
      <c r="A251" s="100" t="s">
        <v>98</v>
      </c>
      <c r="B251" s="96">
        <v>25.5</v>
      </c>
      <c r="C251" s="96">
        <v>25.5</v>
      </c>
      <c r="D251" s="4">
        <f t="shared" si="40"/>
        <v>0</v>
      </c>
      <c r="F251" s="25">
        <f t="shared" si="41"/>
        <v>0</v>
      </c>
      <c r="G251" s="25">
        <f t="shared" si="42"/>
        <v>0</v>
      </c>
      <c r="H251" s="100">
        <v>1</v>
      </c>
      <c r="J251" s="10">
        <f t="shared" si="43"/>
        <v>0</v>
      </c>
      <c r="K251" s="10">
        <f t="shared" si="44"/>
        <v>0</v>
      </c>
      <c r="L251" s="32">
        <f t="shared" si="45"/>
        <v>0</v>
      </c>
    </row>
    <row r="252" spans="1:12" x14ac:dyDescent="0.2">
      <c r="A252" s="91" t="s">
        <v>99</v>
      </c>
      <c r="B252" s="96">
        <v>0</v>
      </c>
      <c r="C252" s="96">
        <v>0</v>
      </c>
      <c r="D252" s="4">
        <f t="shared" si="40"/>
        <v>0</v>
      </c>
      <c r="F252" s="25">
        <f t="shared" si="41"/>
        <v>0</v>
      </c>
      <c r="G252" s="25">
        <f t="shared" si="42"/>
        <v>0</v>
      </c>
      <c r="H252" s="100">
        <v>1</v>
      </c>
      <c r="J252" s="10">
        <f t="shared" si="43"/>
        <v>0</v>
      </c>
      <c r="K252" s="10">
        <f t="shared" si="44"/>
        <v>0</v>
      </c>
      <c r="L252" s="32">
        <f t="shared" si="45"/>
        <v>0</v>
      </c>
    </row>
    <row r="253" spans="1:12" x14ac:dyDescent="0.2">
      <c r="A253" s="100" t="s">
        <v>100</v>
      </c>
      <c r="B253" s="96">
        <v>0.5</v>
      </c>
      <c r="C253" s="96">
        <v>0.5</v>
      </c>
      <c r="D253" s="4">
        <f t="shared" si="40"/>
        <v>0</v>
      </c>
      <c r="F253" s="25">
        <f t="shared" si="41"/>
        <v>0</v>
      </c>
      <c r="G253" s="25">
        <f t="shared" si="42"/>
        <v>0</v>
      </c>
      <c r="H253" s="100">
        <v>1</v>
      </c>
      <c r="J253" s="10">
        <f t="shared" si="43"/>
        <v>0</v>
      </c>
      <c r="K253" s="10">
        <f t="shared" si="44"/>
        <v>0</v>
      </c>
      <c r="L253" s="32">
        <f t="shared" si="45"/>
        <v>0</v>
      </c>
    </row>
    <row r="254" spans="1:12" x14ac:dyDescent="0.2">
      <c r="A254" s="100" t="s">
        <v>113</v>
      </c>
      <c r="B254" s="96">
        <v>8</v>
      </c>
      <c r="C254" s="96">
        <v>8</v>
      </c>
      <c r="D254" s="4">
        <f t="shared" si="40"/>
        <v>0</v>
      </c>
      <c r="F254" s="25">
        <f t="shared" si="41"/>
        <v>0</v>
      </c>
      <c r="G254" s="25">
        <f t="shared" si="42"/>
        <v>0</v>
      </c>
      <c r="H254" s="100">
        <v>1</v>
      </c>
      <c r="J254" s="10">
        <f t="shared" si="43"/>
        <v>0</v>
      </c>
      <c r="K254" s="10">
        <f t="shared" si="44"/>
        <v>0</v>
      </c>
      <c r="L254" s="32">
        <f t="shared" si="45"/>
        <v>0</v>
      </c>
    </row>
    <row r="255" spans="1:12" x14ac:dyDescent="0.2">
      <c r="A255" s="91" t="s">
        <v>31</v>
      </c>
      <c r="B255" s="96">
        <v>1</v>
      </c>
      <c r="C255" s="96">
        <v>1</v>
      </c>
      <c r="D255" s="4">
        <f t="shared" si="40"/>
        <v>0</v>
      </c>
      <c r="F255" s="25">
        <f t="shared" si="41"/>
        <v>0</v>
      </c>
      <c r="G255" s="25">
        <f t="shared" si="42"/>
        <v>0</v>
      </c>
      <c r="H255" s="100">
        <v>1</v>
      </c>
      <c r="J255" s="10">
        <f t="shared" si="43"/>
        <v>0</v>
      </c>
      <c r="K255" s="10">
        <f t="shared" si="44"/>
        <v>0</v>
      </c>
      <c r="L255" s="32">
        <f t="shared" si="45"/>
        <v>0</v>
      </c>
    </row>
    <row r="256" spans="1:12" x14ac:dyDescent="0.2">
      <c r="A256" s="91" t="s">
        <v>7</v>
      </c>
      <c r="B256" s="96">
        <v>2</v>
      </c>
      <c r="C256" s="96">
        <v>2</v>
      </c>
      <c r="D256" s="4">
        <f t="shared" si="40"/>
        <v>0</v>
      </c>
      <c r="F256" s="25">
        <f t="shared" si="41"/>
        <v>0</v>
      </c>
      <c r="G256" s="25">
        <f t="shared" si="42"/>
        <v>0</v>
      </c>
      <c r="H256" s="100">
        <v>1.0099199999999999</v>
      </c>
      <c r="J256" s="10">
        <f t="shared" si="43"/>
        <v>0</v>
      </c>
      <c r="K256" s="10">
        <f t="shared" si="44"/>
        <v>0</v>
      </c>
      <c r="L256" s="32">
        <f t="shared" si="45"/>
        <v>0</v>
      </c>
    </row>
    <row r="257" spans="1:12" x14ac:dyDescent="0.2">
      <c r="A257" s="91" t="s">
        <v>101</v>
      </c>
      <c r="B257" s="96">
        <v>1</v>
      </c>
      <c r="C257" s="96">
        <v>1</v>
      </c>
      <c r="D257" s="4">
        <f t="shared" si="40"/>
        <v>0</v>
      </c>
      <c r="F257" s="25">
        <f t="shared" si="41"/>
        <v>0</v>
      </c>
      <c r="G257" s="25">
        <f t="shared" si="42"/>
        <v>0</v>
      </c>
      <c r="H257" s="100">
        <v>1</v>
      </c>
      <c r="J257" s="10">
        <f t="shared" si="43"/>
        <v>0</v>
      </c>
      <c r="K257" s="10">
        <f t="shared" si="44"/>
        <v>0</v>
      </c>
      <c r="L257" s="32">
        <f t="shared" si="45"/>
        <v>0</v>
      </c>
    </row>
    <row r="258" spans="1:12" x14ac:dyDescent="0.2">
      <c r="A258" s="91" t="s">
        <v>115</v>
      </c>
      <c r="B258" s="96">
        <v>0.5</v>
      </c>
      <c r="C258" s="96">
        <v>0.5</v>
      </c>
      <c r="D258" s="4">
        <f t="shared" si="40"/>
        <v>0</v>
      </c>
      <c r="F258" s="25">
        <f t="shared" si="41"/>
        <v>0</v>
      </c>
      <c r="G258" s="25">
        <f t="shared" si="42"/>
        <v>0</v>
      </c>
      <c r="H258" s="100">
        <v>1</v>
      </c>
      <c r="J258" s="10">
        <f t="shared" si="43"/>
        <v>0</v>
      </c>
      <c r="K258" s="10">
        <f t="shared" si="44"/>
        <v>0</v>
      </c>
      <c r="L258" s="32">
        <f t="shared" si="45"/>
        <v>0</v>
      </c>
    </row>
    <row r="259" spans="1:12" x14ac:dyDescent="0.2">
      <c r="A259" s="91" t="s">
        <v>103</v>
      </c>
      <c r="B259" s="96">
        <v>0.5</v>
      </c>
      <c r="C259" s="96">
        <v>0.5</v>
      </c>
      <c r="D259" s="4">
        <f t="shared" si="40"/>
        <v>0</v>
      </c>
      <c r="F259" s="25">
        <f t="shared" si="41"/>
        <v>0</v>
      </c>
      <c r="G259" s="25">
        <f t="shared" si="42"/>
        <v>0</v>
      </c>
      <c r="H259" s="100">
        <v>1</v>
      </c>
      <c r="J259" s="10">
        <f t="shared" si="43"/>
        <v>0</v>
      </c>
      <c r="K259" s="10">
        <f t="shared" si="44"/>
        <v>0</v>
      </c>
      <c r="L259" s="32">
        <f t="shared" si="45"/>
        <v>0</v>
      </c>
    </row>
    <row r="260" spans="1:12" x14ac:dyDescent="0.2">
      <c r="A260" s="91" t="s">
        <v>69</v>
      </c>
      <c r="B260" s="96">
        <v>1.5</v>
      </c>
      <c r="C260" s="96">
        <v>1.5</v>
      </c>
      <c r="D260" s="4">
        <f t="shared" si="40"/>
        <v>0</v>
      </c>
      <c r="F260" s="25">
        <f t="shared" si="41"/>
        <v>0</v>
      </c>
      <c r="G260" s="25">
        <f t="shared" si="42"/>
        <v>0</v>
      </c>
      <c r="H260" s="100">
        <v>1</v>
      </c>
      <c r="J260" s="10">
        <f t="shared" si="43"/>
        <v>0</v>
      </c>
      <c r="K260" s="10">
        <f t="shared" si="44"/>
        <v>0</v>
      </c>
      <c r="L260" s="32">
        <f t="shared" si="45"/>
        <v>0</v>
      </c>
    </row>
    <row r="261" spans="1:12" x14ac:dyDescent="0.2">
      <c r="A261" s="91" t="s">
        <v>104</v>
      </c>
      <c r="B261" s="96">
        <v>0</v>
      </c>
      <c r="C261" s="96">
        <v>0</v>
      </c>
      <c r="D261" s="4">
        <f t="shared" si="40"/>
        <v>0</v>
      </c>
      <c r="F261" s="25">
        <f t="shared" si="41"/>
        <v>0</v>
      </c>
      <c r="G261" s="25">
        <f t="shared" si="42"/>
        <v>0</v>
      </c>
      <c r="H261" s="100">
        <v>1</v>
      </c>
      <c r="J261" s="10">
        <f t="shared" si="43"/>
        <v>0</v>
      </c>
      <c r="K261" s="10">
        <f t="shared" si="44"/>
        <v>0</v>
      </c>
      <c r="L261" s="32">
        <f t="shared" si="45"/>
        <v>0</v>
      </c>
    </row>
    <row r="262" spans="1:12" x14ac:dyDescent="0.2">
      <c r="A262" s="91" t="s">
        <v>105</v>
      </c>
      <c r="B262" s="96">
        <v>0</v>
      </c>
      <c r="C262" s="96">
        <v>0</v>
      </c>
      <c r="D262" s="4">
        <f t="shared" si="40"/>
        <v>0</v>
      </c>
      <c r="F262" s="25">
        <f t="shared" si="41"/>
        <v>0</v>
      </c>
      <c r="G262" s="25">
        <f t="shared" si="42"/>
        <v>0</v>
      </c>
      <c r="H262" s="100">
        <v>1</v>
      </c>
      <c r="J262" s="10">
        <f t="shared" si="43"/>
        <v>0</v>
      </c>
      <c r="K262" s="10">
        <f t="shared" si="44"/>
        <v>0</v>
      </c>
      <c r="L262" s="32">
        <f t="shared" si="45"/>
        <v>0</v>
      </c>
    </row>
    <row r="263" spans="1:12" x14ac:dyDescent="0.2">
      <c r="A263" s="91" t="s">
        <v>106</v>
      </c>
      <c r="B263" s="96">
        <v>0</v>
      </c>
      <c r="C263" s="96">
        <v>0</v>
      </c>
      <c r="D263" s="4">
        <f t="shared" si="40"/>
        <v>0</v>
      </c>
      <c r="F263" s="25">
        <f t="shared" si="41"/>
        <v>0</v>
      </c>
      <c r="G263" s="25">
        <f t="shared" si="42"/>
        <v>0</v>
      </c>
      <c r="H263" s="100">
        <v>1</v>
      </c>
      <c r="J263" s="10">
        <f t="shared" si="43"/>
        <v>0</v>
      </c>
      <c r="K263" s="10">
        <f t="shared" si="44"/>
        <v>0</v>
      </c>
      <c r="L263" s="32">
        <f t="shared" si="45"/>
        <v>0</v>
      </c>
    </row>
    <row r="264" spans="1:12" x14ac:dyDescent="0.2">
      <c r="A264" s="91" t="s">
        <v>107</v>
      </c>
      <c r="B264" s="96">
        <v>6</v>
      </c>
      <c r="C264" s="96">
        <v>6</v>
      </c>
      <c r="D264" s="4">
        <f t="shared" si="40"/>
        <v>0</v>
      </c>
      <c r="F264" s="25">
        <f t="shared" si="41"/>
        <v>0</v>
      </c>
      <c r="G264" s="25">
        <f t="shared" si="42"/>
        <v>0</v>
      </c>
      <c r="H264" s="100">
        <v>1</v>
      </c>
      <c r="J264" s="10">
        <f t="shared" si="43"/>
        <v>0</v>
      </c>
      <c r="K264" s="10">
        <f t="shared" si="44"/>
        <v>0</v>
      </c>
      <c r="L264" s="32">
        <f t="shared" si="45"/>
        <v>0</v>
      </c>
    </row>
    <row r="265" spans="1:12" x14ac:dyDescent="0.2">
      <c r="A265" s="91" t="s">
        <v>108</v>
      </c>
      <c r="B265" s="96">
        <v>1.5</v>
      </c>
      <c r="C265" s="96">
        <v>1.5</v>
      </c>
      <c r="D265" s="4">
        <f t="shared" si="40"/>
        <v>0</v>
      </c>
      <c r="F265" s="25">
        <f t="shared" si="41"/>
        <v>0</v>
      </c>
      <c r="G265" s="25">
        <f t="shared" si="42"/>
        <v>0</v>
      </c>
      <c r="H265" s="100">
        <v>1</v>
      </c>
      <c r="J265" s="10">
        <f t="shared" si="43"/>
        <v>0</v>
      </c>
      <c r="K265" s="10">
        <f t="shared" si="44"/>
        <v>0</v>
      </c>
      <c r="L265" s="32">
        <f t="shared" si="45"/>
        <v>0</v>
      </c>
    </row>
    <row r="266" spans="1:12" x14ac:dyDescent="0.2">
      <c r="A266" s="91" t="s">
        <v>92</v>
      </c>
      <c r="B266" s="96">
        <v>0</v>
      </c>
      <c r="C266" s="96">
        <v>0</v>
      </c>
      <c r="D266" s="4">
        <f t="shared" si="40"/>
        <v>0</v>
      </c>
      <c r="F266" s="25">
        <f t="shared" si="41"/>
        <v>0</v>
      </c>
      <c r="G266" s="25">
        <f t="shared" si="42"/>
        <v>0</v>
      </c>
      <c r="H266" s="100">
        <v>1</v>
      </c>
      <c r="J266" s="10">
        <f t="shared" si="43"/>
        <v>0</v>
      </c>
      <c r="K266" s="10">
        <f t="shared" si="44"/>
        <v>0</v>
      </c>
      <c r="L266" s="32">
        <f t="shared" si="45"/>
        <v>0</v>
      </c>
    </row>
    <row r="267" spans="1:12" x14ac:dyDescent="0.2">
      <c r="A267" s="91" t="s">
        <v>110</v>
      </c>
      <c r="B267" s="96">
        <v>2.5</v>
      </c>
      <c r="C267" s="96">
        <v>2.5</v>
      </c>
      <c r="D267" s="4">
        <f t="shared" si="40"/>
        <v>0</v>
      </c>
      <c r="F267" s="25">
        <f t="shared" si="41"/>
        <v>0</v>
      </c>
      <c r="G267" s="25">
        <f t="shared" si="42"/>
        <v>0</v>
      </c>
      <c r="H267" s="100">
        <v>1.0025500000000001</v>
      </c>
      <c r="J267" s="10">
        <f t="shared" si="43"/>
        <v>0</v>
      </c>
      <c r="K267" s="10">
        <f t="shared" si="44"/>
        <v>0</v>
      </c>
      <c r="L267" s="32">
        <f t="shared" si="45"/>
        <v>0</v>
      </c>
    </row>
    <row r="268" spans="1:12" s="22" customFormat="1" x14ac:dyDescent="0.2">
      <c r="A268" s="91" t="s">
        <v>111</v>
      </c>
      <c r="B268" s="96">
        <v>4.5</v>
      </c>
      <c r="C268" s="96">
        <v>4.5</v>
      </c>
      <c r="D268" s="109">
        <f t="shared" si="40"/>
        <v>0</v>
      </c>
      <c r="F268" s="40">
        <f t="shared" si="41"/>
        <v>0</v>
      </c>
      <c r="G268" s="40">
        <f t="shared" si="42"/>
        <v>0</v>
      </c>
      <c r="H268" s="100">
        <v>1</v>
      </c>
      <c r="J268" s="112">
        <f t="shared" si="43"/>
        <v>0</v>
      </c>
      <c r="K268" s="112">
        <f t="shared" si="44"/>
        <v>0</v>
      </c>
      <c r="L268" s="32">
        <f t="shared" si="45"/>
        <v>0</v>
      </c>
    </row>
    <row r="269" spans="1:12" x14ac:dyDescent="0.2">
      <c r="A269" s="91" t="s">
        <v>64</v>
      </c>
      <c r="B269" s="96">
        <v>0.5</v>
      </c>
      <c r="C269" s="96">
        <v>0.5</v>
      </c>
      <c r="D269" s="4">
        <f t="shared" si="40"/>
        <v>0</v>
      </c>
      <c r="F269" s="25">
        <f t="shared" si="41"/>
        <v>0</v>
      </c>
      <c r="G269" s="25">
        <f t="shared" si="42"/>
        <v>0</v>
      </c>
      <c r="H269" s="100">
        <v>1</v>
      </c>
      <c r="J269" s="10">
        <f t="shared" si="43"/>
        <v>0</v>
      </c>
      <c r="K269" s="10">
        <f t="shared" si="44"/>
        <v>0</v>
      </c>
      <c r="L269" s="32">
        <f t="shared" si="45"/>
        <v>0</v>
      </c>
    </row>
    <row r="270" spans="1:12" x14ac:dyDescent="0.2">
      <c r="A270" s="91" t="s">
        <v>112</v>
      </c>
      <c r="B270" s="96">
        <v>28</v>
      </c>
      <c r="C270" s="96">
        <v>28</v>
      </c>
      <c r="D270" s="4">
        <f t="shared" si="40"/>
        <v>0</v>
      </c>
      <c r="F270" s="25">
        <f t="shared" si="41"/>
        <v>0</v>
      </c>
      <c r="G270" s="25">
        <f t="shared" si="42"/>
        <v>0</v>
      </c>
      <c r="H270" s="100">
        <v>1</v>
      </c>
      <c r="J270" s="10">
        <f t="shared" si="43"/>
        <v>0</v>
      </c>
      <c r="K270" s="10">
        <f t="shared" si="44"/>
        <v>0</v>
      </c>
      <c r="L270" s="32">
        <f t="shared" si="45"/>
        <v>0</v>
      </c>
    </row>
    <row r="271" spans="1:12" x14ac:dyDescent="0.2">
      <c r="A271" s="91" t="s">
        <v>114</v>
      </c>
      <c r="B271" s="96">
        <v>0.5</v>
      </c>
      <c r="C271" s="96">
        <v>0.5</v>
      </c>
      <c r="D271" s="4">
        <f t="shared" si="40"/>
        <v>0</v>
      </c>
      <c r="F271" s="25">
        <f t="shared" si="41"/>
        <v>0</v>
      </c>
      <c r="G271" s="25">
        <f t="shared" si="42"/>
        <v>0</v>
      </c>
      <c r="H271" s="100">
        <v>1</v>
      </c>
      <c r="J271" s="10">
        <f t="shared" si="43"/>
        <v>0</v>
      </c>
      <c r="K271" s="10">
        <f t="shared" si="44"/>
        <v>0</v>
      </c>
      <c r="L271" s="32">
        <f t="shared" si="45"/>
        <v>0</v>
      </c>
    </row>
    <row r="272" spans="1:12" x14ac:dyDescent="0.2">
      <c r="A272" s="91" t="s">
        <v>116</v>
      </c>
      <c r="B272" s="96">
        <v>2</v>
      </c>
      <c r="C272" s="96">
        <v>2</v>
      </c>
      <c r="D272" s="4">
        <f t="shared" si="40"/>
        <v>0</v>
      </c>
      <c r="F272" s="25">
        <f t="shared" si="41"/>
        <v>0</v>
      </c>
      <c r="G272" s="25">
        <f t="shared" si="42"/>
        <v>0</v>
      </c>
      <c r="H272" s="100">
        <v>1</v>
      </c>
      <c r="J272" s="10">
        <f t="shared" si="43"/>
        <v>0</v>
      </c>
      <c r="K272" s="10">
        <f t="shared" si="44"/>
        <v>0</v>
      </c>
      <c r="L272" s="32">
        <f t="shared" si="45"/>
        <v>0</v>
      </c>
    </row>
    <row r="273" spans="1:12" x14ac:dyDescent="0.2">
      <c r="A273" s="91" t="s">
        <v>117</v>
      </c>
      <c r="B273" s="96">
        <v>9</v>
      </c>
      <c r="C273" s="96">
        <v>9</v>
      </c>
      <c r="D273" s="4">
        <f t="shared" si="40"/>
        <v>0</v>
      </c>
      <c r="F273" s="25">
        <f t="shared" si="41"/>
        <v>0</v>
      </c>
      <c r="G273" s="25">
        <f t="shared" si="42"/>
        <v>0</v>
      </c>
      <c r="H273" s="100">
        <v>1</v>
      </c>
      <c r="J273" s="10">
        <f t="shared" si="43"/>
        <v>0</v>
      </c>
      <c r="K273" s="10">
        <f t="shared" si="44"/>
        <v>0</v>
      </c>
      <c r="L273" s="32">
        <f t="shared" si="45"/>
        <v>0</v>
      </c>
    </row>
    <row r="274" spans="1:12" x14ac:dyDescent="0.2">
      <c r="A274" s="91" t="s">
        <v>118</v>
      </c>
      <c r="B274" s="96">
        <v>58</v>
      </c>
      <c r="C274" s="96">
        <v>58</v>
      </c>
      <c r="D274" s="4">
        <f t="shared" si="40"/>
        <v>0</v>
      </c>
      <c r="F274" s="25">
        <f t="shared" si="41"/>
        <v>0</v>
      </c>
      <c r="G274" s="25">
        <f t="shared" si="42"/>
        <v>0</v>
      </c>
      <c r="H274" s="100">
        <v>1.03227</v>
      </c>
      <c r="J274" s="10">
        <f t="shared" si="43"/>
        <v>0</v>
      </c>
      <c r="K274" s="10">
        <f t="shared" si="44"/>
        <v>0</v>
      </c>
      <c r="L274" s="32">
        <f t="shared" si="45"/>
        <v>0</v>
      </c>
    </row>
    <row r="275" spans="1:12" x14ac:dyDescent="0.2">
      <c r="A275" s="91" t="s">
        <v>125</v>
      </c>
      <c r="B275" s="96">
        <v>0</v>
      </c>
      <c r="C275" s="96">
        <v>0</v>
      </c>
      <c r="D275" s="4">
        <f t="shared" si="40"/>
        <v>0</v>
      </c>
      <c r="F275" s="25">
        <f t="shared" si="41"/>
        <v>0</v>
      </c>
      <c r="G275" s="25">
        <f t="shared" si="42"/>
        <v>0</v>
      </c>
      <c r="H275" s="100">
        <v>1</v>
      </c>
      <c r="J275" s="10">
        <f t="shared" si="43"/>
        <v>0</v>
      </c>
      <c r="K275" s="10">
        <f t="shared" si="44"/>
        <v>0</v>
      </c>
      <c r="L275" s="32">
        <f t="shared" si="45"/>
        <v>0</v>
      </c>
    </row>
    <row r="276" spans="1:12" x14ac:dyDescent="0.2">
      <c r="A276" s="91" t="s">
        <v>22</v>
      </c>
      <c r="B276" s="96">
        <v>0</v>
      </c>
      <c r="C276" s="96">
        <v>0</v>
      </c>
      <c r="D276" s="4">
        <f t="shared" si="40"/>
        <v>0</v>
      </c>
      <c r="F276" s="25">
        <f t="shared" si="41"/>
        <v>0</v>
      </c>
      <c r="G276" s="25">
        <f t="shared" si="42"/>
        <v>0</v>
      </c>
      <c r="H276" s="100">
        <v>1</v>
      </c>
      <c r="J276" s="10">
        <f t="shared" si="43"/>
        <v>0</v>
      </c>
      <c r="K276" s="10">
        <f t="shared" si="44"/>
        <v>0</v>
      </c>
      <c r="L276" s="32">
        <f t="shared" si="45"/>
        <v>0</v>
      </c>
    </row>
    <row r="277" spans="1:12" x14ac:dyDescent="0.2">
      <c r="A277" s="91" t="s">
        <v>126</v>
      </c>
      <c r="B277" s="96">
        <v>1</v>
      </c>
      <c r="C277" s="96">
        <v>1</v>
      </c>
      <c r="D277" s="4">
        <f t="shared" si="40"/>
        <v>0</v>
      </c>
      <c r="F277" s="25">
        <f t="shared" si="41"/>
        <v>0</v>
      </c>
      <c r="G277" s="25">
        <f t="shared" si="42"/>
        <v>0</v>
      </c>
      <c r="H277" s="100">
        <v>1</v>
      </c>
      <c r="J277" s="10">
        <f t="shared" si="43"/>
        <v>0</v>
      </c>
      <c r="K277" s="10">
        <f t="shared" si="44"/>
        <v>0</v>
      </c>
      <c r="L277" s="32">
        <f t="shared" si="45"/>
        <v>0</v>
      </c>
    </row>
    <row r="278" spans="1:12" x14ac:dyDescent="0.2">
      <c r="A278" s="91" t="s">
        <v>127</v>
      </c>
      <c r="B278" s="96">
        <v>1.5</v>
      </c>
      <c r="C278" s="96">
        <v>1.5</v>
      </c>
      <c r="D278" s="4">
        <f t="shared" si="40"/>
        <v>0</v>
      </c>
      <c r="F278" s="25">
        <f t="shared" si="41"/>
        <v>0</v>
      </c>
      <c r="G278" s="25">
        <f t="shared" si="42"/>
        <v>0</v>
      </c>
      <c r="H278" s="100">
        <v>1</v>
      </c>
      <c r="J278" s="10">
        <f t="shared" si="43"/>
        <v>0</v>
      </c>
      <c r="K278" s="10">
        <f t="shared" si="44"/>
        <v>0</v>
      </c>
      <c r="L278" s="32">
        <f t="shared" si="45"/>
        <v>0</v>
      </c>
    </row>
    <row r="279" spans="1:12" x14ac:dyDescent="0.2">
      <c r="A279" s="91" t="s">
        <v>130</v>
      </c>
      <c r="B279" s="96">
        <v>17</v>
      </c>
      <c r="C279" s="96">
        <v>17</v>
      </c>
      <c r="D279" s="4">
        <f t="shared" si="40"/>
        <v>0</v>
      </c>
      <c r="F279" s="25">
        <f t="shared" si="41"/>
        <v>0</v>
      </c>
      <c r="G279" s="25">
        <f t="shared" si="42"/>
        <v>0</v>
      </c>
      <c r="H279" s="100">
        <v>1</v>
      </c>
      <c r="J279" s="10">
        <f t="shared" si="43"/>
        <v>0</v>
      </c>
      <c r="K279" s="10">
        <f t="shared" si="44"/>
        <v>0</v>
      </c>
      <c r="L279" s="32">
        <f t="shared" si="45"/>
        <v>0</v>
      </c>
    </row>
    <row r="280" spans="1:12" x14ac:dyDescent="0.2">
      <c r="A280" s="91" t="s">
        <v>97</v>
      </c>
      <c r="B280" s="96">
        <v>0.5</v>
      </c>
      <c r="C280" s="96">
        <v>0.5</v>
      </c>
      <c r="D280" s="4">
        <f t="shared" si="40"/>
        <v>0</v>
      </c>
      <c r="F280" s="25">
        <f t="shared" si="41"/>
        <v>0</v>
      </c>
      <c r="G280" s="25">
        <f t="shared" si="42"/>
        <v>0</v>
      </c>
      <c r="H280" s="100">
        <v>1</v>
      </c>
      <c r="J280" s="10">
        <f t="shared" si="43"/>
        <v>0</v>
      </c>
      <c r="K280" s="10">
        <f t="shared" si="44"/>
        <v>0</v>
      </c>
      <c r="L280" s="32">
        <f t="shared" si="45"/>
        <v>0</v>
      </c>
    </row>
    <row r="281" spans="1:12" x14ac:dyDescent="0.2">
      <c r="A281" s="91" t="s">
        <v>131</v>
      </c>
      <c r="B281" s="96">
        <v>8.5</v>
      </c>
      <c r="C281" s="96">
        <v>8.5</v>
      </c>
      <c r="D281" s="4">
        <f t="shared" si="40"/>
        <v>0</v>
      </c>
      <c r="F281" s="25">
        <f t="shared" si="41"/>
        <v>0</v>
      </c>
      <c r="G281" s="25">
        <f t="shared" si="42"/>
        <v>0</v>
      </c>
      <c r="H281" s="100">
        <v>1</v>
      </c>
      <c r="J281" s="10">
        <f t="shared" si="43"/>
        <v>0</v>
      </c>
      <c r="K281" s="10">
        <f t="shared" si="44"/>
        <v>0</v>
      </c>
      <c r="L281" s="32">
        <f t="shared" si="45"/>
        <v>0</v>
      </c>
    </row>
    <row r="282" spans="1:12" x14ac:dyDescent="0.2">
      <c r="A282" s="91" t="s">
        <v>50</v>
      </c>
      <c r="B282" s="96">
        <v>0.5</v>
      </c>
      <c r="C282" s="96">
        <v>0.5</v>
      </c>
      <c r="D282" s="4">
        <f t="shared" si="40"/>
        <v>0</v>
      </c>
      <c r="F282" s="25">
        <f t="shared" si="41"/>
        <v>0</v>
      </c>
      <c r="G282" s="25">
        <f t="shared" si="42"/>
        <v>0</v>
      </c>
      <c r="H282" s="100">
        <v>1</v>
      </c>
      <c r="J282" s="10">
        <f t="shared" si="43"/>
        <v>0</v>
      </c>
      <c r="K282" s="10">
        <f t="shared" si="44"/>
        <v>0</v>
      </c>
      <c r="L282" s="32">
        <f t="shared" si="45"/>
        <v>0</v>
      </c>
    </row>
    <row r="283" spans="1:12" x14ac:dyDescent="0.2">
      <c r="A283" s="91" t="s">
        <v>132</v>
      </c>
      <c r="B283" s="96">
        <v>0.5</v>
      </c>
      <c r="C283" s="96">
        <v>0.5</v>
      </c>
      <c r="D283" s="4">
        <f t="shared" si="40"/>
        <v>0</v>
      </c>
      <c r="F283" s="25">
        <f t="shared" si="41"/>
        <v>0</v>
      </c>
      <c r="G283" s="25">
        <f t="shared" si="42"/>
        <v>0</v>
      </c>
      <c r="H283" s="100">
        <v>1</v>
      </c>
      <c r="J283" s="10">
        <f t="shared" si="43"/>
        <v>0</v>
      </c>
      <c r="K283" s="10">
        <f t="shared" si="44"/>
        <v>0</v>
      </c>
      <c r="L283" s="32">
        <f t="shared" si="45"/>
        <v>0</v>
      </c>
    </row>
    <row r="284" spans="1:12" s="22" customFormat="1" x14ac:dyDescent="0.2">
      <c r="A284" s="91" t="s">
        <v>34</v>
      </c>
      <c r="B284" s="96">
        <v>0</v>
      </c>
      <c r="C284" s="96">
        <v>0</v>
      </c>
      <c r="D284" s="109">
        <f t="shared" ref="D284:D296" si="46">C284-B284</f>
        <v>0</v>
      </c>
      <c r="F284" s="40">
        <f t="shared" ref="F284:F296" si="47">D284*$F$153</f>
        <v>0</v>
      </c>
      <c r="G284" s="40">
        <f t="shared" ref="G284:G296" si="48">F284*$G$153</f>
        <v>0</v>
      </c>
      <c r="H284" s="100">
        <v>1</v>
      </c>
      <c r="J284" s="112">
        <f t="shared" ref="J284:J296" si="49">(F284+G284)*(H284-1)</f>
        <v>0</v>
      </c>
      <c r="K284" s="112">
        <f t="shared" ref="K284:K296" si="50">D284*$K$153</f>
        <v>0</v>
      </c>
      <c r="L284" s="32">
        <f t="shared" ref="L284:L296" si="51">F284+G284+J284+K284</f>
        <v>0</v>
      </c>
    </row>
    <row r="285" spans="1:12" x14ac:dyDescent="0.2">
      <c r="A285" s="91" t="s">
        <v>133</v>
      </c>
      <c r="B285" s="96">
        <v>0.5</v>
      </c>
      <c r="C285" s="96">
        <v>0.5</v>
      </c>
      <c r="D285" s="4">
        <f t="shared" si="46"/>
        <v>0</v>
      </c>
      <c r="F285" s="25">
        <f t="shared" si="47"/>
        <v>0</v>
      </c>
      <c r="G285" s="25">
        <f t="shared" si="48"/>
        <v>0</v>
      </c>
      <c r="H285" s="100">
        <v>1</v>
      </c>
      <c r="J285" s="10">
        <f t="shared" si="49"/>
        <v>0</v>
      </c>
      <c r="K285" s="10">
        <f t="shared" si="50"/>
        <v>0</v>
      </c>
      <c r="L285" s="32">
        <f t="shared" si="51"/>
        <v>0</v>
      </c>
    </row>
    <row r="286" spans="1:12" x14ac:dyDescent="0.2">
      <c r="A286" s="91" t="s">
        <v>102</v>
      </c>
      <c r="B286" s="96">
        <v>1</v>
      </c>
      <c r="C286" s="96">
        <v>1</v>
      </c>
      <c r="D286" s="4">
        <f t="shared" si="46"/>
        <v>0</v>
      </c>
      <c r="F286" s="25">
        <f t="shared" si="47"/>
        <v>0</v>
      </c>
      <c r="G286" s="25">
        <f t="shared" si="48"/>
        <v>0</v>
      </c>
      <c r="H286" s="100">
        <v>1</v>
      </c>
      <c r="J286" s="10">
        <f t="shared" si="49"/>
        <v>0</v>
      </c>
      <c r="K286" s="10">
        <f t="shared" si="50"/>
        <v>0</v>
      </c>
      <c r="L286" s="32">
        <f t="shared" si="51"/>
        <v>0</v>
      </c>
    </row>
    <row r="287" spans="1:12" x14ac:dyDescent="0.2">
      <c r="A287" s="99" t="s">
        <v>134</v>
      </c>
      <c r="B287" s="96">
        <v>2</v>
      </c>
      <c r="C287" s="96">
        <v>2</v>
      </c>
      <c r="D287" s="4">
        <f t="shared" si="46"/>
        <v>0</v>
      </c>
      <c r="F287" s="25">
        <f t="shared" si="47"/>
        <v>0</v>
      </c>
      <c r="G287" s="25">
        <f t="shared" si="48"/>
        <v>0</v>
      </c>
      <c r="H287" s="100">
        <v>1</v>
      </c>
      <c r="J287" s="10">
        <f t="shared" si="49"/>
        <v>0</v>
      </c>
      <c r="K287" s="10">
        <f t="shared" si="50"/>
        <v>0</v>
      </c>
      <c r="L287" s="32">
        <f t="shared" si="51"/>
        <v>0</v>
      </c>
    </row>
    <row r="288" spans="1:12" x14ac:dyDescent="0.2">
      <c r="A288" s="99" t="s">
        <v>135</v>
      </c>
      <c r="B288" s="96">
        <v>0</v>
      </c>
      <c r="C288" s="96">
        <v>0</v>
      </c>
      <c r="D288" s="4">
        <f t="shared" si="46"/>
        <v>0</v>
      </c>
      <c r="F288" s="25">
        <f t="shared" si="47"/>
        <v>0</v>
      </c>
      <c r="G288" s="25">
        <f t="shared" si="48"/>
        <v>0</v>
      </c>
      <c r="H288" s="100">
        <v>1</v>
      </c>
      <c r="J288" s="10">
        <f t="shared" si="49"/>
        <v>0</v>
      </c>
      <c r="K288" s="10">
        <f t="shared" si="50"/>
        <v>0</v>
      </c>
      <c r="L288" s="32">
        <f t="shared" si="51"/>
        <v>0</v>
      </c>
    </row>
    <row r="289" spans="1:12" x14ac:dyDescent="0.2">
      <c r="A289" s="98" t="s">
        <v>136</v>
      </c>
      <c r="B289" s="96">
        <v>3</v>
      </c>
      <c r="C289" s="96">
        <v>3</v>
      </c>
      <c r="D289" s="4">
        <f t="shared" si="46"/>
        <v>0</v>
      </c>
      <c r="F289" s="25">
        <f t="shared" si="47"/>
        <v>0</v>
      </c>
      <c r="G289" s="25">
        <f t="shared" si="48"/>
        <v>0</v>
      </c>
      <c r="H289" s="100">
        <v>1</v>
      </c>
      <c r="J289" s="10">
        <f t="shared" si="49"/>
        <v>0</v>
      </c>
      <c r="K289" s="10">
        <f t="shared" si="50"/>
        <v>0</v>
      </c>
      <c r="L289" s="32">
        <f t="shared" si="51"/>
        <v>0</v>
      </c>
    </row>
    <row r="290" spans="1:12" x14ac:dyDescent="0.2">
      <c r="A290" s="99" t="s">
        <v>137</v>
      </c>
      <c r="B290" s="96">
        <v>3</v>
      </c>
      <c r="C290" s="96">
        <v>3</v>
      </c>
      <c r="D290" s="4">
        <f t="shared" si="46"/>
        <v>0</v>
      </c>
      <c r="F290" s="25">
        <f t="shared" si="47"/>
        <v>0</v>
      </c>
      <c r="G290" s="25">
        <f t="shared" si="48"/>
        <v>0</v>
      </c>
      <c r="H290" s="100">
        <v>1</v>
      </c>
      <c r="J290" s="10">
        <f t="shared" si="49"/>
        <v>0</v>
      </c>
      <c r="K290" s="10">
        <f t="shared" si="50"/>
        <v>0</v>
      </c>
      <c r="L290" s="32">
        <f t="shared" si="51"/>
        <v>0</v>
      </c>
    </row>
    <row r="291" spans="1:12" x14ac:dyDescent="0.2">
      <c r="A291" s="99" t="s">
        <v>139</v>
      </c>
      <c r="B291" s="96">
        <v>0</v>
      </c>
      <c r="C291" s="96">
        <v>0</v>
      </c>
      <c r="D291" s="4">
        <f t="shared" si="46"/>
        <v>0</v>
      </c>
      <c r="F291" s="25">
        <f t="shared" si="47"/>
        <v>0</v>
      </c>
      <c r="G291" s="25">
        <f t="shared" si="48"/>
        <v>0</v>
      </c>
      <c r="H291" s="100">
        <v>1</v>
      </c>
      <c r="J291" s="10">
        <f t="shared" si="49"/>
        <v>0</v>
      </c>
      <c r="K291" s="10">
        <f t="shared" si="50"/>
        <v>0</v>
      </c>
      <c r="L291" s="32">
        <f t="shared" si="51"/>
        <v>0</v>
      </c>
    </row>
    <row r="292" spans="1:12" x14ac:dyDescent="0.2">
      <c r="A292" s="97" t="s">
        <v>140</v>
      </c>
      <c r="B292" s="96">
        <v>0.5</v>
      </c>
      <c r="C292" s="96">
        <v>0.5</v>
      </c>
      <c r="D292" s="4">
        <f t="shared" si="46"/>
        <v>0</v>
      </c>
      <c r="F292" s="25">
        <f t="shared" si="47"/>
        <v>0</v>
      </c>
      <c r="G292" s="25">
        <f t="shared" si="48"/>
        <v>0</v>
      </c>
      <c r="H292" s="100">
        <v>1</v>
      </c>
      <c r="J292" s="10">
        <f t="shared" si="49"/>
        <v>0</v>
      </c>
      <c r="K292" s="10">
        <f t="shared" si="50"/>
        <v>0</v>
      </c>
      <c r="L292" s="32">
        <f t="shared" si="51"/>
        <v>0</v>
      </c>
    </row>
    <row r="293" spans="1:12" x14ac:dyDescent="0.2">
      <c r="A293" s="97" t="s">
        <v>23</v>
      </c>
      <c r="B293" s="96">
        <v>0</v>
      </c>
      <c r="C293" s="96">
        <v>0</v>
      </c>
      <c r="D293" s="4">
        <f t="shared" si="46"/>
        <v>0</v>
      </c>
      <c r="F293" s="25">
        <f t="shared" si="47"/>
        <v>0</v>
      </c>
      <c r="G293" s="25">
        <f t="shared" si="48"/>
        <v>0</v>
      </c>
      <c r="H293" s="100">
        <v>1</v>
      </c>
      <c r="J293" s="10">
        <f t="shared" si="49"/>
        <v>0</v>
      </c>
      <c r="K293" s="10">
        <f t="shared" si="50"/>
        <v>0</v>
      </c>
      <c r="L293" s="32">
        <f t="shared" si="51"/>
        <v>0</v>
      </c>
    </row>
    <row r="294" spans="1:12" x14ac:dyDescent="0.2">
      <c r="A294" s="97" t="s">
        <v>141</v>
      </c>
      <c r="B294" s="96">
        <v>1.5</v>
      </c>
      <c r="C294" s="96">
        <v>1.5</v>
      </c>
      <c r="D294" s="4">
        <f t="shared" si="46"/>
        <v>0</v>
      </c>
      <c r="F294" s="25">
        <f t="shared" si="47"/>
        <v>0</v>
      </c>
      <c r="G294" s="25">
        <f t="shared" si="48"/>
        <v>0</v>
      </c>
      <c r="H294" s="100">
        <v>1</v>
      </c>
      <c r="J294" s="10">
        <f t="shared" si="49"/>
        <v>0</v>
      </c>
      <c r="K294" s="10">
        <f t="shared" si="50"/>
        <v>0</v>
      </c>
      <c r="L294" s="32">
        <f t="shared" si="51"/>
        <v>0</v>
      </c>
    </row>
    <row r="295" spans="1:12" x14ac:dyDescent="0.2">
      <c r="A295" s="97" t="s">
        <v>142</v>
      </c>
      <c r="B295" s="96">
        <v>27.5</v>
      </c>
      <c r="C295" s="96">
        <v>27.5</v>
      </c>
      <c r="D295" s="113">
        <f t="shared" si="46"/>
        <v>0</v>
      </c>
      <c r="E295" s="133"/>
      <c r="F295" s="134">
        <f t="shared" si="47"/>
        <v>0</v>
      </c>
      <c r="G295" s="134">
        <f t="shared" si="48"/>
        <v>0</v>
      </c>
      <c r="H295" s="100">
        <v>1.05705</v>
      </c>
      <c r="I295" s="133"/>
      <c r="J295" s="114">
        <f t="shared" si="49"/>
        <v>0</v>
      </c>
      <c r="K295" s="114">
        <f t="shared" si="50"/>
        <v>0</v>
      </c>
      <c r="L295" s="115">
        <f t="shared" si="51"/>
        <v>0</v>
      </c>
    </row>
    <row r="296" spans="1:12" s="2" customFormat="1" ht="15" x14ac:dyDescent="0.25">
      <c r="A296" s="124" t="s">
        <v>144</v>
      </c>
      <c r="B296" s="135">
        <v>10</v>
      </c>
      <c r="C296" s="135">
        <v>10</v>
      </c>
      <c r="D296" s="120">
        <f t="shared" si="46"/>
        <v>0</v>
      </c>
      <c r="E296" s="119"/>
      <c r="F296" s="136">
        <f t="shared" si="47"/>
        <v>0</v>
      </c>
      <c r="G296" s="136">
        <f t="shared" si="48"/>
        <v>0</v>
      </c>
      <c r="H296" s="100">
        <v>1</v>
      </c>
      <c r="I296" s="119"/>
      <c r="J296" s="122">
        <f t="shared" si="49"/>
        <v>0</v>
      </c>
      <c r="K296" s="122">
        <f t="shared" si="50"/>
        <v>0</v>
      </c>
      <c r="L296" s="123">
        <f t="shared" si="51"/>
        <v>0</v>
      </c>
    </row>
    <row r="297" spans="1:12" s="2" customFormat="1" ht="15" x14ac:dyDescent="0.25">
      <c r="A297" s="2" t="s">
        <v>147</v>
      </c>
      <c r="B297" s="125">
        <f>SUM(B155:B296)</f>
        <v>484.5</v>
      </c>
      <c r="C297" s="125">
        <f t="shared" ref="C297:E297" si="52">SUM(C155:C296)</f>
        <v>484.5</v>
      </c>
      <c r="D297" s="125">
        <f t="shared" si="52"/>
        <v>0</v>
      </c>
      <c r="E297" s="125"/>
      <c r="F297" s="125">
        <f t="shared" ref="F297" si="53">SUM(F155:F296)</f>
        <v>0</v>
      </c>
      <c r="G297" s="125">
        <f t="shared" ref="G297:H297" si="54">SUM(G155:G296)</f>
        <v>0</v>
      </c>
      <c r="H297" s="125"/>
      <c r="I297" s="125"/>
      <c r="J297" s="125">
        <f t="shared" ref="J297:K297" si="55">SUM(J155:J296)</f>
        <v>0</v>
      </c>
      <c r="K297" s="125">
        <f t="shared" si="55"/>
        <v>0</v>
      </c>
      <c r="L297" s="127">
        <f t="shared" ref="L297" si="56">SUM(L155:L296)</f>
        <v>0</v>
      </c>
    </row>
  </sheetData>
  <mergeCells count="1">
    <mergeCell ref="J1: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49"/>
  <sheetViews>
    <sheetView workbookViewId="0"/>
  </sheetViews>
  <sheetFormatPr defaultRowHeight="14.25" x14ac:dyDescent="0.2"/>
  <cols>
    <col min="1" max="1" width="44.42578125" style="1" customWidth="1"/>
    <col min="2" max="3" width="17.42578125" style="1" bestFit="1" customWidth="1"/>
    <col min="4" max="4" width="14" style="1" bestFit="1" customWidth="1"/>
    <col min="5" max="5" width="5.140625" style="1" customWidth="1"/>
    <col min="6" max="6" width="12.7109375" style="1" bestFit="1" customWidth="1"/>
    <col min="7" max="7" width="16.7109375" style="1" bestFit="1" customWidth="1"/>
    <col min="8" max="8" width="14.28515625" style="1" customWidth="1"/>
    <col min="9" max="9" width="11.5703125" style="1" bestFit="1" customWidth="1"/>
    <col min="10" max="10" width="12.7109375" style="1" bestFit="1" customWidth="1"/>
    <col min="11" max="11" width="12.7109375" style="1" customWidth="1"/>
    <col min="12" max="12" width="18.140625" style="1" customWidth="1"/>
    <col min="13" max="16384" width="9.140625" style="1"/>
  </cols>
  <sheetData>
    <row r="1" spans="1:16" ht="23.25" x14ac:dyDescent="0.35">
      <c r="A1" s="17" t="s">
        <v>222</v>
      </c>
    </row>
    <row r="4" spans="1:16" ht="20.25" customHeight="1" x14ac:dyDescent="0.3">
      <c r="A4" s="15" t="s">
        <v>151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N4" s="85" t="s">
        <v>223</v>
      </c>
      <c r="O4" s="85"/>
      <c r="P4" s="85"/>
    </row>
    <row r="5" spans="1:16" x14ac:dyDescent="0.2">
      <c r="D5" s="22"/>
      <c r="F5" s="6">
        <v>0.45</v>
      </c>
      <c r="G5" s="39">
        <v>0.154</v>
      </c>
      <c r="J5" s="27">
        <v>0.21432623297033263</v>
      </c>
      <c r="K5" s="45">
        <v>0.55000000000000004</v>
      </c>
      <c r="N5" s="85"/>
      <c r="O5" s="85"/>
      <c r="P5" s="85"/>
    </row>
    <row r="6" spans="1:16" ht="30" x14ac:dyDescent="0.25">
      <c r="A6" s="18" t="s">
        <v>1</v>
      </c>
      <c r="B6" s="18" t="s">
        <v>149</v>
      </c>
      <c r="C6" s="18" t="s">
        <v>150</v>
      </c>
      <c r="D6" s="30" t="s">
        <v>3</v>
      </c>
      <c r="E6" s="41"/>
      <c r="F6" s="18" t="s">
        <v>175</v>
      </c>
      <c r="G6" s="18" t="s">
        <v>162</v>
      </c>
      <c r="H6" s="18" t="s">
        <v>163</v>
      </c>
      <c r="I6" s="18" t="s">
        <v>197</v>
      </c>
      <c r="J6" s="18" t="s">
        <v>166</v>
      </c>
      <c r="K6" s="18" t="s">
        <v>198</v>
      </c>
      <c r="L6" s="31" t="s">
        <v>176</v>
      </c>
      <c r="M6" s="3"/>
      <c r="N6" s="85"/>
      <c r="O6" s="85"/>
      <c r="P6" s="85"/>
    </row>
    <row r="7" spans="1:16" x14ac:dyDescent="0.2">
      <c r="A7" s="1" t="s">
        <v>36</v>
      </c>
      <c r="B7" s="91">
        <v>0</v>
      </c>
      <c r="C7" s="91">
        <v>0</v>
      </c>
      <c r="D7" s="23">
        <f>C7-B7</f>
        <v>0</v>
      </c>
      <c r="F7" s="10">
        <f>D7*$F$5</f>
        <v>0</v>
      </c>
      <c r="G7" s="10">
        <f>F7*$G$5</f>
        <v>0</v>
      </c>
      <c r="H7" s="106">
        <v>1</v>
      </c>
      <c r="I7" s="10">
        <f>(F7+G7)*(H7-1)</f>
        <v>0</v>
      </c>
      <c r="J7" s="10">
        <f>F7*$J$5</f>
        <v>0</v>
      </c>
      <c r="K7" s="10">
        <f>D7*$K$5</f>
        <v>0</v>
      </c>
      <c r="L7" s="32">
        <f>F7+G7+I7+J7+K7</f>
        <v>0</v>
      </c>
      <c r="N7" s="105"/>
      <c r="O7" s="105"/>
      <c r="P7" s="105"/>
    </row>
    <row r="8" spans="1:16" x14ac:dyDescent="0.2">
      <c r="A8" s="1" t="s">
        <v>12</v>
      </c>
      <c r="B8" s="91">
        <v>430289.94535299519</v>
      </c>
      <c r="C8" s="91">
        <v>430884.18119517138</v>
      </c>
      <c r="D8" s="23">
        <f t="shared" ref="D8:D71" si="0">C8-B8</f>
        <v>594.23584217618918</v>
      </c>
      <c r="F8" s="10">
        <f t="shared" ref="F8:F71" si="1">D8*$F$5</f>
        <v>267.40612897928514</v>
      </c>
      <c r="G8" s="10">
        <f t="shared" ref="G8:G71" si="2">F8*$G$5</f>
        <v>41.180543862809913</v>
      </c>
      <c r="H8" s="106">
        <v>1</v>
      </c>
      <c r="I8" s="10">
        <f t="shared" ref="I8:I71" si="3">(F8+G8)*(H8-1)</f>
        <v>0</v>
      </c>
      <c r="J8" s="10">
        <f t="shared" ref="J8:J71" si="4">F8*$J$5</f>
        <v>57.312148297309079</v>
      </c>
      <c r="K8" s="10">
        <f t="shared" ref="K8:K71" si="5">D8*$K$5</f>
        <v>326.82971319690409</v>
      </c>
      <c r="L8" s="32">
        <f t="shared" ref="L8:L71" si="6">F8+G8+I8+J8+K8</f>
        <v>692.72853433630826</v>
      </c>
      <c r="N8" s="105"/>
      <c r="O8" s="105"/>
      <c r="P8" s="105"/>
    </row>
    <row r="9" spans="1:16" x14ac:dyDescent="0.2">
      <c r="A9" s="1" t="s">
        <v>5</v>
      </c>
      <c r="B9" s="91">
        <v>2701588.9766299957</v>
      </c>
      <c r="C9" s="91">
        <v>2705133.1074527428</v>
      </c>
      <c r="D9" s="23">
        <f t="shared" si="0"/>
        <v>3544.1308227470145</v>
      </c>
      <c r="F9" s="10">
        <f t="shared" si="1"/>
        <v>1594.8588702361565</v>
      </c>
      <c r="G9" s="10">
        <f t="shared" si="2"/>
        <v>245.60826601636811</v>
      </c>
      <c r="H9" s="106">
        <v>1.0099199999999999</v>
      </c>
      <c r="I9" s="10">
        <f t="shared" si="3"/>
        <v>18.257433991624914</v>
      </c>
      <c r="J9" s="10">
        <f t="shared" si="4"/>
        <v>341.82009377703594</v>
      </c>
      <c r="K9" s="10">
        <f t="shared" si="5"/>
        <v>1949.271952510858</v>
      </c>
      <c r="L9" s="32">
        <f t="shared" si="6"/>
        <v>4149.8166165320436</v>
      </c>
    </row>
    <row r="10" spans="1:16" x14ac:dyDescent="0.2">
      <c r="A10" s="1" t="s">
        <v>119</v>
      </c>
      <c r="B10" s="91">
        <v>1087475.1513171792</v>
      </c>
      <c r="C10" s="91">
        <v>1091949.4013528849</v>
      </c>
      <c r="D10" s="23">
        <f t="shared" si="0"/>
        <v>4474.2500357057434</v>
      </c>
      <c r="F10" s="10">
        <f t="shared" si="1"/>
        <v>2013.4125160675846</v>
      </c>
      <c r="G10" s="10">
        <f t="shared" si="2"/>
        <v>310.06552747440804</v>
      </c>
      <c r="H10" s="106">
        <v>1.03227</v>
      </c>
      <c r="I10" s="10">
        <f t="shared" si="3"/>
        <v>74.978636465100152</v>
      </c>
      <c r="J10" s="10">
        <f t="shared" si="4"/>
        <v>431.52711998408472</v>
      </c>
      <c r="K10" s="10">
        <f t="shared" si="5"/>
        <v>2460.8375196381589</v>
      </c>
      <c r="L10" s="32">
        <f t="shared" si="6"/>
        <v>5290.8213196293364</v>
      </c>
    </row>
    <row r="11" spans="1:16" x14ac:dyDescent="0.2">
      <c r="A11" s="1" t="s">
        <v>86</v>
      </c>
      <c r="B11" s="91">
        <v>315957.32318005705</v>
      </c>
      <c r="C11" s="91">
        <v>317164.83562730602</v>
      </c>
      <c r="D11" s="23">
        <f t="shared" si="0"/>
        <v>1207.5124472489697</v>
      </c>
      <c r="F11" s="10">
        <f t="shared" si="1"/>
        <v>543.38060126203641</v>
      </c>
      <c r="G11" s="10">
        <f t="shared" si="2"/>
        <v>83.680612594353605</v>
      </c>
      <c r="H11" s="107">
        <v>1</v>
      </c>
      <c r="I11" s="10">
        <f t="shared" si="3"/>
        <v>0</v>
      </c>
      <c r="J11" s="10">
        <f t="shared" si="4"/>
        <v>116.46071733764663</v>
      </c>
      <c r="K11" s="10">
        <f t="shared" si="5"/>
        <v>664.1318459869334</v>
      </c>
      <c r="L11" s="32">
        <f t="shared" si="6"/>
        <v>1407.6537771809701</v>
      </c>
    </row>
    <row r="12" spans="1:16" x14ac:dyDescent="0.2">
      <c r="A12" s="1" t="s">
        <v>120</v>
      </c>
      <c r="B12" s="91">
        <v>1921940.2090919386</v>
      </c>
      <c r="C12" s="91">
        <v>1926998.6329444083</v>
      </c>
      <c r="D12" s="23">
        <f t="shared" si="0"/>
        <v>5058.4238524697721</v>
      </c>
      <c r="F12" s="10">
        <f t="shared" si="1"/>
        <v>2276.2907336113976</v>
      </c>
      <c r="G12" s="10">
        <f t="shared" si="2"/>
        <v>350.54877297615525</v>
      </c>
      <c r="H12" s="107">
        <v>1.03227</v>
      </c>
      <c r="I12" s="10">
        <f t="shared" si="3"/>
        <v>84.768110877580384</v>
      </c>
      <c r="J12" s="10">
        <f t="shared" si="4"/>
        <v>487.86881808020576</v>
      </c>
      <c r="K12" s="10">
        <f t="shared" si="5"/>
        <v>2782.1331188583749</v>
      </c>
      <c r="L12" s="32">
        <f t="shared" si="6"/>
        <v>5981.6095544037144</v>
      </c>
    </row>
    <row r="13" spans="1:16" x14ac:dyDescent="0.2">
      <c r="A13" s="1" t="s">
        <v>8</v>
      </c>
      <c r="B13" s="91">
        <v>2851786.6536805308</v>
      </c>
      <c r="C13" s="91">
        <v>2851666.5662345816</v>
      </c>
      <c r="D13" s="23">
        <f t="shared" si="0"/>
        <v>-120.08744594920427</v>
      </c>
      <c r="F13" s="10">
        <f t="shared" si="1"/>
        <v>-54.039350677141918</v>
      </c>
      <c r="G13" s="10">
        <f t="shared" si="2"/>
        <v>-8.3220600042798551</v>
      </c>
      <c r="H13" s="107">
        <v>1</v>
      </c>
      <c r="I13" s="10">
        <f t="shared" si="3"/>
        <v>0</v>
      </c>
      <c r="J13" s="10">
        <f t="shared" si="4"/>
        <v>-11.582050462794621</v>
      </c>
      <c r="K13" s="10">
        <f t="shared" si="5"/>
        <v>-66.048095272062355</v>
      </c>
      <c r="L13" s="32">
        <f t="shared" si="6"/>
        <v>-139.99155641627874</v>
      </c>
    </row>
    <row r="14" spans="1:16" x14ac:dyDescent="0.2">
      <c r="A14" s="1" t="s">
        <v>37</v>
      </c>
      <c r="B14" s="91">
        <v>0</v>
      </c>
      <c r="C14" s="91">
        <v>0</v>
      </c>
      <c r="D14" s="23">
        <f t="shared" si="0"/>
        <v>0</v>
      </c>
      <c r="F14" s="10">
        <f t="shared" si="1"/>
        <v>0</v>
      </c>
      <c r="G14" s="10">
        <f t="shared" si="2"/>
        <v>0</v>
      </c>
      <c r="H14" s="107">
        <v>1</v>
      </c>
      <c r="I14" s="10">
        <f t="shared" si="3"/>
        <v>0</v>
      </c>
      <c r="J14" s="10">
        <f t="shared" si="4"/>
        <v>0</v>
      </c>
      <c r="K14" s="10">
        <f t="shared" si="5"/>
        <v>0</v>
      </c>
      <c r="L14" s="32">
        <f t="shared" si="6"/>
        <v>0</v>
      </c>
    </row>
    <row r="15" spans="1:16" x14ac:dyDescent="0.2">
      <c r="A15" s="1" t="s">
        <v>9</v>
      </c>
      <c r="B15" s="91">
        <v>903149.01097181451</v>
      </c>
      <c r="C15" s="91">
        <v>904217.45577596594</v>
      </c>
      <c r="D15" s="23">
        <f t="shared" si="0"/>
        <v>1068.4448041514261</v>
      </c>
      <c r="F15" s="10">
        <f t="shared" si="1"/>
        <v>480.80016186814174</v>
      </c>
      <c r="G15" s="10">
        <f t="shared" si="2"/>
        <v>74.043224927693828</v>
      </c>
      <c r="H15" s="107">
        <v>1</v>
      </c>
      <c r="I15" s="10">
        <f t="shared" si="3"/>
        <v>0</v>
      </c>
      <c r="J15" s="10">
        <f t="shared" si="4"/>
        <v>103.04808750472499</v>
      </c>
      <c r="K15" s="10">
        <f t="shared" si="5"/>
        <v>587.64464228328438</v>
      </c>
      <c r="L15" s="32">
        <f t="shared" si="6"/>
        <v>1245.5361165838449</v>
      </c>
    </row>
    <row r="16" spans="1:16" x14ac:dyDescent="0.2">
      <c r="A16" s="1" t="s">
        <v>10</v>
      </c>
      <c r="B16" s="91">
        <v>893147.14909398172</v>
      </c>
      <c r="C16" s="91">
        <v>892292.69364360324</v>
      </c>
      <c r="D16" s="23">
        <f t="shared" si="0"/>
        <v>-854.45545037847478</v>
      </c>
      <c r="F16" s="10">
        <f t="shared" si="1"/>
        <v>-384.50495267031368</v>
      </c>
      <c r="G16" s="10">
        <f t="shared" si="2"/>
        <v>-59.213762711228306</v>
      </c>
      <c r="H16" s="107">
        <v>1</v>
      </c>
      <c r="I16" s="10">
        <f t="shared" si="3"/>
        <v>0</v>
      </c>
      <c r="J16" s="10">
        <f t="shared" si="4"/>
        <v>-82.409498064264369</v>
      </c>
      <c r="K16" s="10">
        <f t="shared" si="5"/>
        <v>-469.95049770816115</v>
      </c>
      <c r="L16" s="32">
        <f t="shared" si="6"/>
        <v>-996.07871115396745</v>
      </c>
    </row>
    <row r="17" spans="1:12" x14ac:dyDescent="0.2">
      <c r="A17" s="1" t="s">
        <v>11</v>
      </c>
      <c r="B17" s="91">
        <v>4023200.5034512049</v>
      </c>
      <c r="C17" s="91">
        <v>4028754.8826641697</v>
      </c>
      <c r="D17" s="23">
        <f t="shared" si="0"/>
        <v>5554.3792129647918</v>
      </c>
      <c r="F17" s="10">
        <f t="shared" si="1"/>
        <v>2499.4706458341566</v>
      </c>
      <c r="G17" s="10">
        <f t="shared" si="2"/>
        <v>384.91847945846013</v>
      </c>
      <c r="H17" s="107">
        <v>1</v>
      </c>
      <c r="I17" s="10">
        <f t="shared" si="3"/>
        <v>0</v>
      </c>
      <c r="J17" s="10">
        <f t="shared" si="4"/>
        <v>535.70212794155918</v>
      </c>
      <c r="K17" s="10">
        <f t="shared" si="5"/>
        <v>3054.9085671306357</v>
      </c>
      <c r="L17" s="32">
        <f t="shared" si="6"/>
        <v>6474.999820364812</v>
      </c>
    </row>
    <row r="18" spans="1:12" x14ac:dyDescent="0.2">
      <c r="A18" s="1" t="s">
        <v>51</v>
      </c>
      <c r="B18" s="91">
        <v>196966.22880482915</v>
      </c>
      <c r="C18" s="91">
        <v>196639.18395674086</v>
      </c>
      <c r="D18" s="23">
        <f t="shared" si="0"/>
        <v>-327.04484808829147</v>
      </c>
      <c r="F18" s="10">
        <f t="shared" si="1"/>
        <v>-147.17018163973117</v>
      </c>
      <c r="G18" s="10">
        <f t="shared" si="2"/>
        <v>-22.6642079725186</v>
      </c>
      <c r="H18" s="107">
        <v>1</v>
      </c>
      <c r="I18" s="10">
        <f t="shared" si="3"/>
        <v>0</v>
      </c>
      <c r="J18" s="10">
        <f t="shared" si="4"/>
        <v>-31.542430636403193</v>
      </c>
      <c r="K18" s="10">
        <f t="shared" si="5"/>
        <v>-179.87466644856033</v>
      </c>
      <c r="L18" s="32">
        <f t="shared" si="6"/>
        <v>-381.25148669721329</v>
      </c>
    </row>
    <row r="19" spans="1:12" x14ac:dyDescent="0.2">
      <c r="A19" s="1" t="s">
        <v>14</v>
      </c>
      <c r="B19" s="91">
        <v>3512579.6025322964</v>
      </c>
      <c r="C19" s="91">
        <v>3516964.1293912013</v>
      </c>
      <c r="D19" s="23">
        <f t="shared" si="0"/>
        <v>4384.5268589048646</v>
      </c>
      <c r="F19" s="10">
        <f t="shared" si="1"/>
        <v>1973.0370865071891</v>
      </c>
      <c r="G19" s="10">
        <f t="shared" si="2"/>
        <v>303.8477113221071</v>
      </c>
      <c r="H19" s="107">
        <v>1</v>
      </c>
      <c r="I19" s="10">
        <f t="shared" si="3"/>
        <v>0</v>
      </c>
      <c r="J19" s="10">
        <f t="shared" si="4"/>
        <v>422.87360626184613</v>
      </c>
      <c r="K19" s="10">
        <f t="shared" si="5"/>
        <v>2411.4897723976756</v>
      </c>
      <c r="L19" s="32">
        <f t="shared" si="6"/>
        <v>5111.248176488818</v>
      </c>
    </row>
    <row r="20" spans="1:12" x14ac:dyDescent="0.2">
      <c r="A20" s="1" t="s">
        <v>128</v>
      </c>
      <c r="B20" s="91">
        <v>785495.78869805671</v>
      </c>
      <c r="C20" s="91">
        <v>787299.89102124539</v>
      </c>
      <c r="D20" s="23">
        <f t="shared" si="0"/>
        <v>1804.1023231886793</v>
      </c>
      <c r="F20" s="10">
        <f t="shared" si="1"/>
        <v>811.8460454349057</v>
      </c>
      <c r="G20" s="10">
        <f t="shared" si="2"/>
        <v>125.02429099697548</v>
      </c>
      <c r="H20" s="107">
        <v>1</v>
      </c>
      <c r="I20" s="10">
        <f t="shared" si="3"/>
        <v>0</v>
      </c>
      <c r="J20" s="10">
        <f t="shared" si="4"/>
        <v>173.99990466992486</v>
      </c>
      <c r="K20" s="10">
        <f t="shared" si="5"/>
        <v>992.2562777537737</v>
      </c>
      <c r="L20" s="32">
        <f t="shared" si="6"/>
        <v>2103.1265188555799</v>
      </c>
    </row>
    <row r="21" spans="1:12" x14ac:dyDescent="0.2">
      <c r="A21" s="1" t="s">
        <v>16</v>
      </c>
      <c r="B21" s="91">
        <v>2014070.79505494</v>
      </c>
      <c r="C21" s="91">
        <v>2017151.3464603589</v>
      </c>
      <c r="D21" s="23">
        <f t="shared" si="0"/>
        <v>3080.551405418897</v>
      </c>
      <c r="F21" s="10">
        <f t="shared" si="1"/>
        <v>1386.2481324385037</v>
      </c>
      <c r="G21" s="10">
        <f t="shared" si="2"/>
        <v>213.48221239552956</v>
      </c>
      <c r="H21" s="107">
        <v>1</v>
      </c>
      <c r="I21" s="10">
        <f t="shared" si="3"/>
        <v>0</v>
      </c>
      <c r="J21" s="10">
        <f t="shared" si="4"/>
        <v>297.10934018770325</v>
      </c>
      <c r="K21" s="10">
        <f t="shared" si="5"/>
        <v>1694.3032729803936</v>
      </c>
      <c r="L21" s="32">
        <f t="shared" si="6"/>
        <v>3591.1429580021304</v>
      </c>
    </row>
    <row r="22" spans="1:12" x14ac:dyDescent="0.2">
      <c r="A22" s="1" t="s">
        <v>17</v>
      </c>
      <c r="B22" s="91">
        <v>767007.12181568309</v>
      </c>
      <c r="C22" s="91">
        <v>765863.35094626632</v>
      </c>
      <c r="D22" s="23">
        <f t="shared" si="0"/>
        <v>-1143.7708694167668</v>
      </c>
      <c r="F22" s="10">
        <f t="shared" si="1"/>
        <v>-514.69689123754506</v>
      </c>
      <c r="G22" s="10">
        <f t="shared" si="2"/>
        <v>-79.263321250581939</v>
      </c>
      <c r="H22" s="107">
        <v>1</v>
      </c>
      <c r="I22" s="10">
        <f t="shared" si="3"/>
        <v>0</v>
      </c>
      <c r="J22" s="10">
        <f t="shared" si="4"/>
        <v>-110.31304582048404</v>
      </c>
      <c r="K22" s="10">
        <f t="shared" si="5"/>
        <v>-629.07397817922174</v>
      </c>
      <c r="L22" s="32">
        <f t="shared" si="6"/>
        <v>-1333.3472364878328</v>
      </c>
    </row>
    <row r="23" spans="1:12" x14ac:dyDescent="0.2">
      <c r="A23" s="1" t="s">
        <v>18</v>
      </c>
      <c r="B23" s="91">
        <v>1495735.7786417454</v>
      </c>
      <c r="C23" s="91">
        <v>1496500.4921784406</v>
      </c>
      <c r="D23" s="23">
        <f t="shared" si="0"/>
        <v>764.71353669511154</v>
      </c>
      <c r="F23" s="10">
        <f t="shared" si="1"/>
        <v>344.12109151280021</v>
      </c>
      <c r="G23" s="10">
        <f t="shared" si="2"/>
        <v>52.994648092971232</v>
      </c>
      <c r="H23" s="107">
        <v>1</v>
      </c>
      <c r="I23" s="10">
        <f t="shared" si="3"/>
        <v>0</v>
      </c>
      <c r="J23" s="10">
        <f t="shared" si="4"/>
        <v>73.754177229577564</v>
      </c>
      <c r="K23" s="10">
        <f t="shared" si="5"/>
        <v>420.59244518231139</v>
      </c>
      <c r="L23" s="32">
        <f t="shared" si="6"/>
        <v>891.46236201766033</v>
      </c>
    </row>
    <row r="24" spans="1:12" x14ac:dyDescent="0.2">
      <c r="A24" s="1" t="s">
        <v>24</v>
      </c>
      <c r="B24" s="91">
        <v>1938964.8911102817</v>
      </c>
      <c r="C24" s="91">
        <v>1941257.0455708259</v>
      </c>
      <c r="D24" s="23">
        <f t="shared" si="0"/>
        <v>2292.1544605442323</v>
      </c>
      <c r="F24" s="10">
        <f t="shared" si="1"/>
        <v>1031.4695072449047</v>
      </c>
      <c r="G24" s="10">
        <f t="shared" si="2"/>
        <v>158.84630411571533</v>
      </c>
      <c r="H24" s="107">
        <v>1</v>
      </c>
      <c r="I24" s="10">
        <f t="shared" si="3"/>
        <v>0</v>
      </c>
      <c r="J24" s="10">
        <f t="shared" si="4"/>
        <v>221.07097391156563</v>
      </c>
      <c r="K24" s="10">
        <f t="shared" si="5"/>
        <v>1260.6849532993278</v>
      </c>
      <c r="L24" s="32">
        <f t="shared" si="6"/>
        <v>2672.0717385715134</v>
      </c>
    </row>
    <row r="25" spans="1:12" x14ac:dyDescent="0.2">
      <c r="A25" s="1" t="s">
        <v>26</v>
      </c>
      <c r="B25" s="91">
        <v>2153319.6109465561</v>
      </c>
      <c r="C25" s="91">
        <v>2153188.4185256353</v>
      </c>
      <c r="D25" s="23">
        <f t="shared" si="0"/>
        <v>-131.19242092082277</v>
      </c>
      <c r="F25" s="10">
        <f t="shared" si="1"/>
        <v>-59.036589414370248</v>
      </c>
      <c r="G25" s="10">
        <f t="shared" si="2"/>
        <v>-9.0916347698130178</v>
      </c>
      <c r="H25" s="107">
        <v>1</v>
      </c>
      <c r="I25" s="10">
        <f t="shared" si="3"/>
        <v>0</v>
      </c>
      <c r="J25" s="10">
        <f t="shared" si="4"/>
        <v>-12.653089816598191</v>
      </c>
      <c r="K25" s="10">
        <f t="shared" si="5"/>
        <v>-72.155831506452529</v>
      </c>
      <c r="L25" s="32">
        <f t="shared" si="6"/>
        <v>-152.93714550723399</v>
      </c>
    </row>
    <row r="26" spans="1:12" x14ac:dyDescent="0.2">
      <c r="A26" s="22" t="s">
        <v>27</v>
      </c>
      <c r="B26" s="91">
        <v>1155275.7545674392</v>
      </c>
      <c r="C26" s="91">
        <v>1154849.8611323086</v>
      </c>
      <c r="D26" s="23">
        <f t="shared" si="0"/>
        <v>-425.8934351305943</v>
      </c>
      <c r="F26" s="10">
        <f t="shared" si="1"/>
        <v>-191.65204580876744</v>
      </c>
      <c r="G26" s="10">
        <f t="shared" si="2"/>
        <v>-29.514415054550184</v>
      </c>
      <c r="H26" s="107">
        <v>1</v>
      </c>
      <c r="I26" s="10">
        <f t="shared" si="3"/>
        <v>0</v>
      </c>
      <c r="J26" s="10">
        <f t="shared" si="4"/>
        <v>-41.076061019250751</v>
      </c>
      <c r="K26" s="10">
        <f t="shared" si="5"/>
        <v>-234.24138932182689</v>
      </c>
      <c r="L26" s="32">
        <f t="shared" si="6"/>
        <v>-496.48391120439527</v>
      </c>
    </row>
    <row r="27" spans="1:12" x14ac:dyDescent="0.2">
      <c r="A27" s="1" t="s">
        <v>28</v>
      </c>
      <c r="B27" s="91">
        <v>1923780.414125467</v>
      </c>
      <c r="C27" s="91">
        <v>1925782.4605155287</v>
      </c>
      <c r="D27" s="23">
        <f t="shared" si="0"/>
        <v>2002.0463900617324</v>
      </c>
      <c r="F27" s="10">
        <f t="shared" si="1"/>
        <v>900.92087552777957</v>
      </c>
      <c r="G27" s="10">
        <f t="shared" si="2"/>
        <v>138.74181483127805</v>
      </c>
      <c r="H27" s="107">
        <v>1</v>
      </c>
      <c r="I27" s="10">
        <f t="shared" si="3"/>
        <v>0</v>
      </c>
      <c r="J27" s="10">
        <f t="shared" si="4"/>
        <v>193.09097745620292</v>
      </c>
      <c r="K27" s="10">
        <f t="shared" si="5"/>
        <v>1101.1255145339528</v>
      </c>
      <c r="L27" s="32">
        <f t="shared" si="6"/>
        <v>2333.8791823492134</v>
      </c>
    </row>
    <row r="28" spans="1:12" x14ac:dyDescent="0.2">
      <c r="A28" s="1" t="s">
        <v>29</v>
      </c>
      <c r="B28" s="91">
        <v>402964.09917177475</v>
      </c>
      <c r="C28" s="91">
        <v>403143.15127392567</v>
      </c>
      <c r="D28" s="23">
        <f t="shared" si="0"/>
        <v>179.05210215091938</v>
      </c>
      <c r="F28" s="10">
        <f t="shared" si="1"/>
        <v>80.573445967913727</v>
      </c>
      <c r="G28" s="10">
        <f t="shared" si="2"/>
        <v>12.408310679058713</v>
      </c>
      <c r="H28" s="107">
        <v>1</v>
      </c>
      <c r="I28" s="10">
        <f t="shared" si="3"/>
        <v>0</v>
      </c>
      <c r="J28" s="10">
        <f t="shared" si="4"/>
        <v>17.269003151741586</v>
      </c>
      <c r="K28" s="10">
        <f t="shared" si="5"/>
        <v>98.478656183005668</v>
      </c>
      <c r="L28" s="32">
        <f t="shared" si="6"/>
        <v>208.72941598171968</v>
      </c>
    </row>
    <row r="29" spans="1:12" x14ac:dyDescent="0.2">
      <c r="A29" s="1" t="s">
        <v>15</v>
      </c>
      <c r="B29" s="91">
        <v>1267691.3983248298</v>
      </c>
      <c r="C29" s="91">
        <v>1272080.3477798221</v>
      </c>
      <c r="D29" s="23">
        <f t="shared" si="0"/>
        <v>4388.9494549923111</v>
      </c>
      <c r="F29" s="10">
        <f t="shared" si="1"/>
        <v>1975.0272547465399</v>
      </c>
      <c r="G29" s="10">
        <f t="shared" si="2"/>
        <v>304.15419723096716</v>
      </c>
      <c r="H29" s="107">
        <v>1</v>
      </c>
      <c r="I29" s="10">
        <f t="shared" si="3"/>
        <v>0</v>
      </c>
      <c r="J29" s="10">
        <f t="shared" si="4"/>
        <v>423.30015152356339</v>
      </c>
      <c r="K29" s="10">
        <f t="shared" si="5"/>
        <v>2413.9222002457714</v>
      </c>
      <c r="L29" s="32">
        <f t="shared" si="6"/>
        <v>5116.4038037468417</v>
      </c>
    </row>
    <row r="30" spans="1:12" x14ac:dyDescent="0.2">
      <c r="A30" s="1" t="s">
        <v>6</v>
      </c>
      <c r="B30" s="91">
        <v>0</v>
      </c>
      <c r="C30" s="91">
        <v>0</v>
      </c>
      <c r="D30" s="23">
        <f t="shared" si="0"/>
        <v>0</v>
      </c>
      <c r="F30" s="10">
        <f t="shared" si="1"/>
        <v>0</v>
      </c>
      <c r="G30" s="10">
        <f t="shared" si="2"/>
        <v>0</v>
      </c>
      <c r="H30" s="107">
        <v>1.0099199999999999</v>
      </c>
      <c r="I30" s="10">
        <f t="shared" si="3"/>
        <v>0</v>
      </c>
      <c r="J30" s="10">
        <f t="shared" si="4"/>
        <v>0</v>
      </c>
      <c r="K30" s="10">
        <f t="shared" si="5"/>
        <v>0</v>
      </c>
      <c r="L30" s="32">
        <f t="shared" si="6"/>
        <v>0</v>
      </c>
    </row>
    <row r="31" spans="1:12" x14ac:dyDescent="0.2">
      <c r="A31" s="1" t="s">
        <v>30</v>
      </c>
      <c r="B31" s="91">
        <v>1632960.7983114528</v>
      </c>
      <c r="C31" s="91">
        <v>1632965.6633095322</v>
      </c>
      <c r="D31" s="23">
        <f t="shared" si="0"/>
        <v>4.8649980793707073</v>
      </c>
      <c r="F31" s="10">
        <f t="shared" si="1"/>
        <v>2.1892491357168185</v>
      </c>
      <c r="G31" s="10">
        <f t="shared" si="2"/>
        <v>0.33714436690039001</v>
      </c>
      <c r="H31" s="107">
        <v>1</v>
      </c>
      <c r="I31" s="10">
        <f t="shared" si="3"/>
        <v>0</v>
      </c>
      <c r="J31" s="10">
        <f t="shared" si="4"/>
        <v>0.46921352029174218</v>
      </c>
      <c r="K31" s="10">
        <f t="shared" si="5"/>
        <v>2.6757489436538893</v>
      </c>
      <c r="L31" s="32">
        <f t="shared" si="6"/>
        <v>5.6713559665628397</v>
      </c>
    </row>
    <row r="32" spans="1:12" x14ac:dyDescent="0.2">
      <c r="A32" s="1" t="s">
        <v>32</v>
      </c>
      <c r="B32" s="91">
        <v>1601917.2198869768</v>
      </c>
      <c r="C32" s="91">
        <v>1601124.6360255883</v>
      </c>
      <c r="D32" s="23">
        <f t="shared" si="0"/>
        <v>-792.58386138849892</v>
      </c>
      <c r="F32" s="10">
        <f t="shared" si="1"/>
        <v>-356.6627376248245</v>
      </c>
      <c r="G32" s="10">
        <f t="shared" si="2"/>
        <v>-54.926061594222972</v>
      </c>
      <c r="H32" s="107">
        <v>1</v>
      </c>
      <c r="I32" s="10">
        <f t="shared" si="3"/>
        <v>0</v>
      </c>
      <c r="J32" s="10">
        <f t="shared" si="4"/>
        <v>-76.442180996014756</v>
      </c>
      <c r="K32" s="10">
        <f t="shared" si="5"/>
        <v>-435.92112376367442</v>
      </c>
      <c r="L32" s="32">
        <f t="shared" si="6"/>
        <v>-923.95210397873666</v>
      </c>
    </row>
    <row r="33" spans="1:12" x14ac:dyDescent="0.2">
      <c r="A33" s="1" t="s">
        <v>121</v>
      </c>
      <c r="B33" s="91">
        <v>1799407.1517770784</v>
      </c>
      <c r="C33" s="91">
        <v>1804774.4070646085</v>
      </c>
      <c r="D33" s="23">
        <f t="shared" si="0"/>
        <v>5367.2552875301335</v>
      </c>
      <c r="F33" s="10">
        <f t="shared" si="1"/>
        <v>2415.2648793885601</v>
      </c>
      <c r="G33" s="10">
        <f t="shared" si="2"/>
        <v>371.95079142583825</v>
      </c>
      <c r="H33" s="107">
        <v>1.03227</v>
      </c>
      <c r="I33" s="10">
        <f t="shared" si="3"/>
        <v>89.943449697180696</v>
      </c>
      <c r="J33" s="10">
        <f t="shared" si="4"/>
        <v>517.65462322489486</v>
      </c>
      <c r="K33" s="10">
        <f t="shared" si="5"/>
        <v>2951.9904081415739</v>
      </c>
      <c r="L33" s="32">
        <f t="shared" si="6"/>
        <v>6346.8041518780483</v>
      </c>
    </row>
    <row r="34" spans="1:12" x14ac:dyDescent="0.2">
      <c r="A34" s="1" t="s">
        <v>35</v>
      </c>
      <c r="B34" s="91">
        <v>926864.21851008967</v>
      </c>
      <c r="C34" s="91">
        <v>927046.74254774849</v>
      </c>
      <c r="D34" s="23">
        <f t="shared" si="0"/>
        <v>182.524037658819</v>
      </c>
      <c r="F34" s="10">
        <f t="shared" si="1"/>
        <v>82.135816946468552</v>
      </c>
      <c r="G34" s="10">
        <f t="shared" si="2"/>
        <v>12.648915809756156</v>
      </c>
      <c r="H34" s="107">
        <v>1</v>
      </c>
      <c r="I34" s="10">
        <f t="shared" si="3"/>
        <v>0</v>
      </c>
      <c r="J34" s="10">
        <f t="shared" si="4"/>
        <v>17.603860238077413</v>
      </c>
      <c r="K34" s="10">
        <f t="shared" si="5"/>
        <v>100.38822071235046</v>
      </c>
      <c r="L34" s="32">
        <f t="shared" si="6"/>
        <v>212.7768137066526</v>
      </c>
    </row>
    <row r="35" spans="1:12" x14ac:dyDescent="0.2">
      <c r="A35" s="1" t="s">
        <v>38</v>
      </c>
      <c r="B35" s="91">
        <v>2694371.4945926238</v>
      </c>
      <c r="C35" s="91">
        <v>2690325.2674052059</v>
      </c>
      <c r="D35" s="23">
        <f t="shared" si="0"/>
        <v>-4046.2271874179132</v>
      </c>
      <c r="F35" s="10">
        <f t="shared" si="1"/>
        <v>-1820.802234338061</v>
      </c>
      <c r="G35" s="10">
        <f t="shared" si="2"/>
        <v>-280.40354408806138</v>
      </c>
      <c r="H35" s="107">
        <v>1</v>
      </c>
      <c r="I35" s="10">
        <f t="shared" si="3"/>
        <v>0</v>
      </c>
      <c r="J35" s="10">
        <f t="shared" si="4"/>
        <v>-390.24568386964143</v>
      </c>
      <c r="K35" s="10">
        <f t="shared" si="5"/>
        <v>-2225.4249530798525</v>
      </c>
      <c r="L35" s="32">
        <f t="shared" si="6"/>
        <v>-4716.8764153756165</v>
      </c>
    </row>
    <row r="36" spans="1:12" x14ac:dyDescent="0.2">
      <c r="A36" s="1" t="s">
        <v>39</v>
      </c>
      <c r="B36" s="91">
        <v>25858568.216867026</v>
      </c>
      <c r="C36" s="91">
        <v>25841007.940000199</v>
      </c>
      <c r="D36" s="23">
        <f t="shared" si="0"/>
        <v>-17560.27686682716</v>
      </c>
      <c r="F36" s="10">
        <f t="shared" si="1"/>
        <v>-7902.1245900722224</v>
      </c>
      <c r="G36" s="10">
        <f t="shared" si="2"/>
        <v>-1216.9271868711223</v>
      </c>
      <c r="H36" s="107">
        <v>1.0400400000000001</v>
      </c>
      <c r="I36" s="10">
        <f t="shared" si="3"/>
        <v>-365.12683314881218</v>
      </c>
      <c r="J36" s="10">
        <f t="shared" si="4"/>
        <v>-1693.6325958524133</v>
      </c>
      <c r="K36" s="10">
        <f t="shared" si="5"/>
        <v>-9658.1522767549395</v>
      </c>
      <c r="L36" s="32">
        <f t="shared" si="6"/>
        <v>-20835.96348269951</v>
      </c>
    </row>
    <row r="37" spans="1:12" x14ac:dyDescent="0.2">
      <c r="A37" s="1" t="s">
        <v>109</v>
      </c>
      <c r="B37" s="91">
        <v>0</v>
      </c>
      <c r="C37" s="91">
        <v>0</v>
      </c>
      <c r="D37" s="23">
        <f t="shared" si="0"/>
        <v>0</v>
      </c>
      <c r="F37" s="10">
        <f t="shared" si="1"/>
        <v>0</v>
      </c>
      <c r="G37" s="10">
        <f t="shared" si="2"/>
        <v>0</v>
      </c>
      <c r="H37" s="107">
        <v>1</v>
      </c>
      <c r="I37" s="10">
        <f t="shared" si="3"/>
        <v>0</v>
      </c>
      <c r="J37" s="10">
        <f t="shared" si="4"/>
        <v>0</v>
      </c>
      <c r="K37" s="10">
        <f t="shared" si="5"/>
        <v>0</v>
      </c>
      <c r="L37" s="32">
        <f t="shared" si="6"/>
        <v>0</v>
      </c>
    </row>
    <row r="38" spans="1:12" x14ac:dyDescent="0.2">
      <c r="A38" s="1" t="s">
        <v>40</v>
      </c>
      <c r="B38" s="91">
        <v>716263.45313349471</v>
      </c>
      <c r="C38" s="91">
        <v>717471.96341477113</v>
      </c>
      <c r="D38" s="23">
        <f t="shared" si="0"/>
        <v>1208.5102812764235</v>
      </c>
      <c r="F38" s="10">
        <f t="shared" si="1"/>
        <v>543.82962657439055</v>
      </c>
      <c r="G38" s="10">
        <f t="shared" si="2"/>
        <v>83.749762492456142</v>
      </c>
      <c r="H38" s="107">
        <v>1</v>
      </c>
      <c r="I38" s="10">
        <f t="shared" si="3"/>
        <v>0</v>
      </c>
      <c r="J38" s="10">
        <f t="shared" si="4"/>
        <v>116.55695524135183</v>
      </c>
      <c r="K38" s="10">
        <f t="shared" si="5"/>
        <v>664.68065470203294</v>
      </c>
      <c r="L38" s="32">
        <f t="shared" si="6"/>
        <v>1408.8169990102315</v>
      </c>
    </row>
    <row r="39" spans="1:12" x14ac:dyDescent="0.2">
      <c r="A39" s="1" t="s">
        <v>41</v>
      </c>
      <c r="B39" s="91">
        <v>1214259.3597766373</v>
      </c>
      <c r="C39" s="91">
        <v>1212844.0759399361</v>
      </c>
      <c r="D39" s="23">
        <f t="shared" si="0"/>
        <v>-1415.2838367011864</v>
      </c>
      <c r="F39" s="10">
        <f t="shared" si="1"/>
        <v>-636.87772651553394</v>
      </c>
      <c r="G39" s="10">
        <f t="shared" si="2"/>
        <v>-98.079169883392225</v>
      </c>
      <c r="H39" s="107">
        <v>1</v>
      </c>
      <c r="I39" s="10">
        <f t="shared" si="3"/>
        <v>0</v>
      </c>
      <c r="J39" s="10">
        <f t="shared" si="4"/>
        <v>-136.49960398678411</v>
      </c>
      <c r="K39" s="10">
        <f t="shared" si="5"/>
        <v>-778.40611018565255</v>
      </c>
      <c r="L39" s="32">
        <f t="shared" si="6"/>
        <v>-1649.8626105713629</v>
      </c>
    </row>
    <row r="40" spans="1:12" x14ac:dyDescent="0.2">
      <c r="A40" s="1" t="s">
        <v>146</v>
      </c>
      <c r="B40" s="91">
        <v>0</v>
      </c>
      <c r="C40" s="91">
        <v>0</v>
      </c>
      <c r="D40" s="23">
        <f t="shared" si="0"/>
        <v>0</v>
      </c>
      <c r="F40" s="10">
        <f t="shared" si="1"/>
        <v>0</v>
      </c>
      <c r="G40" s="10">
        <f t="shared" si="2"/>
        <v>0</v>
      </c>
      <c r="H40" s="107">
        <v>1</v>
      </c>
      <c r="I40" s="10">
        <f t="shared" si="3"/>
        <v>0</v>
      </c>
      <c r="J40" s="10">
        <f t="shared" si="4"/>
        <v>0</v>
      </c>
      <c r="K40" s="10">
        <f t="shared" si="5"/>
        <v>0</v>
      </c>
      <c r="L40" s="32">
        <f t="shared" si="6"/>
        <v>0</v>
      </c>
    </row>
    <row r="41" spans="1:12" x14ac:dyDescent="0.2">
      <c r="A41" s="1" t="s">
        <v>42</v>
      </c>
      <c r="B41" s="91">
        <v>2800597.3346221293</v>
      </c>
      <c r="C41" s="91">
        <v>2800045.9457320352</v>
      </c>
      <c r="D41" s="23">
        <f t="shared" si="0"/>
        <v>-551.38889009412378</v>
      </c>
      <c r="F41" s="10">
        <f t="shared" si="1"/>
        <v>-248.12500054235571</v>
      </c>
      <c r="G41" s="10">
        <f t="shared" si="2"/>
        <v>-38.211250083522778</v>
      </c>
      <c r="H41" s="107">
        <v>1</v>
      </c>
      <c r="I41" s="10">
        <f t="shared" si="3"/>
        <v>0</v>
      </c>
      <c r="J41" s="10">
        <f t="shared" si="4"/>
        <v>-53.179696672004837</v>
      </c>
      <c r="K41" s="10">
        <f t="shared" si="5"/>
        <v>-303.2638895517681</v>
      </c>
      <c r="L41" s="32">
        <f t="shared" si="6"/>
        <v>-642.77983684965147</v>
      </c>
    </row>
    <row r="42" spans="1:12" x14ac:dyDescent="0.2">
      <c r="A42" s="1" t="s">
        <v>43</v>
      </c>
      <c r="B42" s="91">
        <v>2109467.2894875053</v>
      </c>
      <c r="C42" s="91">
        <v>2108832.4114560513</v>
      </c>
      <c r="D42" s="23">
        <f t="shared" si="0"/>
        <v>-634.87803145404905</v>
      </c>
      <c r="F42" s="10">
        <f t="shared" si="1"/>
        <v>-285.69511415432208</v>
      </c>
      <c r="G42" s="10">
        <f t="shared" si="2"/>
        <v>-43.997047579765599</v>
      </c>
      <c r="H42" s="107">
        <v>1</v>
      </c>
      <c r="I42" s="10">
        <f t="shared" si="3"/>
        <v>0</v>
      </c>
      <c r="J42" s="10">
        <f t="shared" si="4"/>
        <v>-61.23195759472501</v>
      </c>
      <c r="K42" s="10">
        <f t="shared" si="5"/>
        <v>-349.18291729972702</v>
      </c>
      <c r="L42" s="32">
        <f t="shared" si="6"/>
        <v>-740.10703662853973</v>
      </c>
    </row>
    <row r="43" spans="1:12" x14ac:dyDescent="0.2">
      <c r="A43" s="1" t="s">
        <v>44</v>
      </c>
      <c r="B43" s="91">
        <v>0</v>
      </c>
      <c r="C43" s="91">
        <v>0</v>
      </c>
      <c r="D43" s="23">
        <f t="shared" si="0"/>
        <v>0</v>
      </c>
      <c r="F43" s="10">
        <f t="shared" si="1"/>
        <v>0</v>
      </c>
      <c r="G43" s="10">
        <f t="shared" si="2"/>
        <v>0</v>
      </c>
      <c r="H43" s="107">
        <v>1</v>
      </c>
      <c r="I43" s="10">
        <f t="shared" si="3"/>
        <v>0</v>
      </c>
      <c r="J43" s="10">
        <f t="shared" si="4"/>
        <v>0</v>
      </c>
      <c r="K43" s="10">
        <f t="shared" si="5"/>
        <v>0</v>
      </c>
      <c r="L43" s="32">
        <f t="shared" si="6"/>
        <v>0</v>
      </c>
    </row>
    <row r="44" spans="1:12" x14ac:dyDescent="0.2">
      <c r="A44" s="1" t="s">
        <v>25</v>
      </c>
      <c r="B44" s="91">
        <v>448585.71238480648</v>
      </c>
      <c r="C44" s="91">
        <v>449320.32232665055</v>
      </c>
      <c r="D44" s="23">
        <f t="shared" si="0"/>
        <v>734.60994184407173</v>
      </c>
      <c r="F44" s="10">
        <f t="shared" si="1"/>
        <v>330.5744738298323</v>
      </c>
      <c r="G44" s="10">
        <f t="shared" si="2"/>
        <v>50.908468969794171</v>
      </c>
      <c r="H44" s="107">
        <v>1</v>
      </c>
      <c r="I44" s="10">
        <f t="shared" si="3"/>
        <v>0</v>
      </c>
      <c r="J44" s="10">
        <f t="shared" si="4"/>
        <v>70.850781692097769</v>
      </c>
      <c r="K44" s="10">
        <f t="shared" si="5"/>
        <v>404.03546801423948</v>
      </c>
      <c r="L44" s="32">
        <f t="shared" si="6"/>
        <v>856.36919250596372</v>
      </c>
    </row>
    <row r="45" spans="1:12" x14ac:dyDescent="0.2">
      <c r="A45" s="1" t="s">
        <v>87</v>
      </c>
      <c r="B45" s="91">
        <v>49047.028567874193</v>
      </c>
      <c r="C45" s="91">
        <v>49082.770788352711</v>
      </c>
      <c r="D45" s="23">
        <f t="shared" si="0"/>
        <v>35.742220478517993</v>
      </c>
      <c r="F45" s="10">
        <f t="shared" si="1"/>
        <v>16.083999215333098</v>
      </c>
      <c r="G45" s="10">
        <f t="shared" si="2"/>
        <v>2.4769358791612972</v>
      </c>
      <c r="H45" s="107">
        <v>1</v>
      </c>
      <c r="I45" s="10">
        <f t="shared" si="3"/>
        <v>0</v>
      </c>
      <c r="J45" s="10">
        <f t="shared" si="4"/>
        <v>3.4472229629201285</v>
      </c>
      <c r="K45" s="10">
        <f t="shared" si="5"/>
        <v>19.658221263184899</v>
      </c>
      <c r="L45" s="32">
        <f t="shared" si="6"/>
        <v>41.666379320599418</v>
      </c>
    </row>
    <row r="46" spans="1:12" x14ac:dyDescent="0.2">
      <c r="A46" s="1" t="s">
        <v>45</v>
      </c>
      <c r="B46" s="91">
        <v>1473364.5000697661</v>
      </c>
      <c r="C46" s="91">
        <v>1471843.4934748847</v>
      </c>
      <c r="D46" s="23">
        <f t="shared" si="0"/>
        <v>-1521.0065948814154</v>
      </c>
      <c r="F46" s="10">
        <f t="shared" si="1"/>
        <v>-684.45296769663696</v>
      </c>
      <c r="G46" s="10">
        <f t="shared" si="2"/>
        <v>-105.40575702528209</v>
      </c>
      <c r="H46" s="107">
        <v>1</v>
      </c>
      <c r="I46" s="10">
        <f t="shared" si="3"/>
        <v>0</v>
      </c>
      <c r="J46" s="10">
        <f t="shared" si="4"/>
        <v>-146.69622621178496</v>
      </c>
      <c r="K46" s="10">
        <f t="shared" si="5"/>
        <v>-836.55362718477852</v>
      </c>
      <c r="L46" s="32">
        <f t="shared" si="6"/>
        <v>-1773.1085781184825</v>
      </c>
    </row>
    <row r="47" spans="1:12" x14ac:dyDescent="0.2">
      <c r="A47" s="1" t="s">
        <v>82</v>
      </c>
      <c r="B47" s="91">
        <v>280366.88833110733</v>
      </c>
      <c r="C47" s="91">
        <v>280950.54260035831</v>
      </c>
      <c r="D47" s="23">
        <f t="shared" si="0"/>
        <v>583.65426925098291</v>
      </c>
      <c r="F47" s="10">
        <f t="shared" si="1"/>
        <v>262.64442116294231</v>
      </c>
      <c r="G47" s="10">
        <f t="shared" si="2"/>
        <v>40.447240859093114</v>
      </c>
      <c r="H47" s="107">
        <v>1</v>
      </c>
      <c r="I47" s="10">
        <f t="shared" si="3"/>
        <v>0</v>
      </c>
      <c r="J47" s="10">
        <f t="shared" si="4"/>
        <v>56.291589398526931</v>
      </c>
      <c r="K47" s="10">
        <f t="shared" si="5"/>
        <v>321.0098480880406</v>
      </c>
      <c r="L47" s="32">
        <f t="shared" si="6"/>
        <v>680.39309950860297</v>
      </c>
    </row>
    <row r="48" spans="1:12" x14ac:dyDescent="0.2">
      <c r="A48" s="1" t="s">
        <v>46</v>
      </c>
      <c r="B48" s="91">
        <v>867162.70017851901</v>
      </c>
      <c r="C48" s="91">
        <v>867427.06153980817</v>
      </c>
      <c r="D48" s="23">
        <f t="shared" si="0"/>
        <v>264.36136128916405</v>
      </c>
      <c r="F48" s="10">
        <f t="shared" si="1"/>
        <v>118.96261258012383</v>
      </c>
      <c r="G48" s="10">
        <f t="shared" si="2"/>
        <v>18.320242337339071</v>
      </c>
      <c r="H48" s="107">
        <v>1</v>
      </c>
      <c r="I48" s="10">
        <f t="shared" si="3"/>
        <v>0</v>
      </c>
      <c r="J48" s="10">
        <f t="shared" si="4"/>
        <v>25.496808618607044</v>
      </c>
      <c r="K48" s="10">
        <f t="shared" si="5"/>
        <v>145.39874870904023</v>
      </c>
      <c r="L48" s="32">
        <f t="shared" si="6"/>
        <v>308.17841224511017</v>
      </c>
    </row>
    <row r="49" spans="1:12" x14ac:dyDescent="0.2">
      <c r="A49" s="1" t="s">
        <v>47</v>
      </c>
      <c r="B49" s="91">
        <v>1909166.6454950771</v>
      </c>
      <c r="C49" s="91">
        <v>1905747.8329554186</v>
      </c>
      <c r="D49" s="23">
        <f t="shared" si="0"/>
        <v>-3418.8125396585092</v>
      </c>
      <c r="F49" s="10">
        <f t="shared" si="1"/>
        <v>-1538.4656428463293</v>
      </c>
      <c r="G49" s="10">
        <f t="shared" si="2"/>
        <v>-236.92370899833472</v>
      </c>
      <c r="H49" s="107">
        <v>1</v>
      </c>
      <c r="I49" s="10">
        <f t="shared" si="3"/>
        <v>0</v>
      </c>
      <c r="J49" s="10">
        <f t="shared" si="4"/>
        <v>-329.73354578553489</v>
      </c>
      <c r="K49" s="10">
        <f t="shared" si="5"/>
        <v>-1880.3468968121801</v>
      </c>
      <c r="L49" s="32">
        <f t="shared" si="6"/>
        <v>-3985.4697944423788</v>
      </c>
    </row>
    <row r="50" spans="1:12" x14ac:dyDescent="0.2">
      <c r="A50" s="1" t="s">
        <v>143</v>
      </c>
      <c r="B50" s="91">
        <v>1269303.4333851577</v>
      </c>
      <c r="C50" s="91">
        <v>1268091.9528765369</v>
      </c>
      <c r="D50" s="23">
        <f t="shared" si="0"/>
        <v>-1211.4805086208507</v>
      </c>
      <c r="F50" s="10">
        <f t="shared" si="1"/>
        <v>-545.16622887938286</v>
      </c>
      <c r="G50" s="10">
        <f t="shared" si="2"/>
        <v>-83.955599247424956</v>
      </c>
      <c r="H50" s="107">
        <v>1.05705</v>
      </c>
      <c r="I50" s="10">
        <f t="shared" si="3"/>
        <v>-35.891400294634416</v>
      </c>
      <c r="J50" s="10">
        <f t="shared" si="4"/>
        <v>-116.84342417836029</v>
      </c>
      <c r="K50" s="10">
        <f t="shared" si="5"/>
        <v>-666.314279741468</v>
      </c>
      <c r="L50" s="32">
        <f t="shared" si="6"/>
        <v>-1448.1709323412706</v>
      </c>
    </row>
    <row r="51" spans="1:12" x14ac:dyDescent="0.2">
      <c r="A51" s="1" t="s">
        <v>122</v>
      </c>
      <c r="B51" s="91">
        <v>1170211.3061626167</v>
      </c>
      <c r="C51" s="91">
        <v>1172231.0040381518</v>
      </c>
      <c r="D51" s="23">
        <f t="shared" si="0"/>
        <v>2019.6978755351156</v>
      </c>
      <c r="F51" s="10">
        <f t="shared" si="1"/>
        <v>908.86404399080209</v>
      </c>
      <c r="G51" s="10">
        <f t="shared" si="2"/>
        <v>139.96506277458352</v>
      </c>
      <c r="H51" s="107">
        <v>1.03227</v>
      </c>
      <c r="I51" s="10">
        <f t="shared" si="3"/>
        <v>33.845715275319016</v>
      </c>
      <c r="J51" s="10">
        <f t="shared" si="4"/>
        <v>194.7934068307313</v>
      </c>
      <c r="K51" s="10">
        <f t="shared" si="5"/>
        <v>1110.8338315443136</v>
      </c>
      <c r="L51" s="32">
        <f t="shared" si="6"/>
        <v>2388.3020604157496</v>
      </c>
    </row>
    <row r="52" spans="1:12" x14ac:dyDescent="0.2">
      <c r="A52" s="1" t="s">
        <v>52</v>
      </c>
      <c r="B52" s="91">
        <v>1176268.1890037996</v>
      </c>
      <c r="C52" s="91">
        <v>1174046.6902036897</v>
      </c>
      <c r="D52" s="23">
        <f t="shared" si="0"/>
        <v>-2221.4988001098391</v>
      </c>
      <c r="F52" s="10">
        <f t="shared" si="1"/>
        <v>-999.67446004942758</v>
      </c>
      <c r="G52" s="10">
        <f t="shared" si="2"/>
        <v>-153.94986684761184</v>
      </c>
      <c r="H52" s="107">
        <v>1</v>
      </c>
      <c r="I52" s="10">
        <f t="shared" si="3"/>
        <v>0</v>
      </c>
      <c r="J52" s="10">
        <f t="shared" si="4"/>
        <v>-214.25646121904509</v>
      </c>
      <c r="K52" s="10">
        <f t="shared" si="5"/>
        <v>-1221.8243400604115</v>
      </c>
      <c r="L52" s="32">
        <f t="shared" si="6"/>
        <v>-2589.7051281764961</v>
      </c>
    </row>
    <row r="53" spans="1:12" x14ac:dyDescent="0.2">
      <c r="A53" s="1" t="s">
        <v>53</v>
      </c>
      <c r="B53" s="91">
        <v>1441546.4506954995</v>
      </c>
      <c r="C53" s="91">
        <v>1440823.1261700133</v>
      </c>
      <c r="D53" s="23">
        <f t="shared" si="0"/>
        <v>-723.32452548621222</v>
      </c>
      <c r="F53" s="10">
        <f t="shared" si="1"/>
        <v>-325.49603646879552</v>
      </c>
      <c r="G53" s="10">
        <f t="shared" si="2"/>
        <v>-50.126389616194508</v>
      </c>
      <c r="H53" s="107">
        <v>1</v>
      </c>
      <c r="I53" s="10">
        <f t="shared" si="3"/>
        <v>0</v>
      </c>
      <c r="J53" s="10">
        <f t="shared" si="4"/>
        <v>-69.762339343130947</v>
      </c>
      <c r="K53" s="10">
        <f t="shared" si="5"/>
        <v>-397.82848901741676</v>
      </c>
      <c r="L53" s="32">
        <f t="shared" si="6"/>
        <v>-843.21325444553781</v>
      </c>
    </row>
    <row r="54" spans="1:12" x14ac:dyDescent="0.2">
      <c r="A54" s="1" t="s">
        <v>54</v>
      </c>
      <c r="B54" s="91">
        <v>1465460.2309005377</v>
      </c>
      <c r="C54" s="91">
        <v>1466409.8029549543</v>
      </c>
      <c r="D54" s="23">
        <f t="shared" si="0"/>
        <v>949.57205441663973</v>
      </c>
      <c r="F54" s="10">
        <f t="shared" si="1"/>
        <v>427.30742448748788</v>
      </c>
      <c r="G54" s="10">
        <f t="shared" si="2"/>
        <v>65.805343371073135</v>
      </c>
      <c r="H54" s="107">
        <v>1</v>
      </c>
      <c r="I54" s="10">
        <f t="shared" si="3"/>
        <v>0</v>
      </c>
      <c r="J54" s="10">
        <f t="shared" si="4"/>
        <v>91.58319061065815</v>
      </c>
      <c r="K54" s="10">
        <f t="shared" si="5"/>
        <v>522.26462992915185</v>
      </c>
      <c r="L54" s="32">
        <f t="shared" si="6"/>
        <v>1106.9605883983709</v>
      </c>
    </row>
    <row r="55" spans="1:12" x14ac:dyDescent="0.2">
      <c r="A55" s="1" t="s">
        <v>55</v>
      </c>
      <c r="B55" s="91">
        <v>2607662.4709862317</v>
      </c>
      <c r="C55" s="91">
        <v>2610536.2952145725</v>
      </c>
      <c r="D55" s="23">
        <f t="shared" si="0"/>
        <v>2873.8242283407599</v>
      </c>
      <c r="F55" s="10">
        <f t="shared" si="1"/>
        <v>1293.220902753342</v>
      </c>
      <c r="G55" s="10">
        <f t="shared" si="2"/>
        <v>199.15601902401465</v>
      </c>
      <c r="H55" s="107">
        <v>1</v>
      </c>
      <c r="I55" s="10">
        <f t="shared" si="3"/>
        <v>0</v>
      </c>
      <c r="J55" s="10">
        <f t="shared" si="4"/>
        <v>277.17116448561666</v>
      </c>
      <c r="K55" s="10">
        <f t="shared" si="5"/>
        <v>1580.6033255874181</v>
      </c>
      <c r="L55" s="32">
        <f t="shared" si="6"/>
        <v>3350.151411850391</v>
      </c>
    </row>
    <row r="56" spans="1:12" x14ac:dyDescent="0.2">
      <c r="A56" s="1" t="s">
        <v>56</v>
      </c>
      <c r="B56" s="91">
        <v>564848.80454017827</v>
      </c>
      <c r="C56" s="91">
        <v>567187.90937757283</v>
      </c>
      <c r="D56" s="23">
        <f t="shared" si="0"/>
        <v>2339.1048373945523</v>
      </c>
      <c r="F56" s="10">
        <f t="shared" si="1"/>
        <v>1052.5971768275485</v>
      </c>
      <c r="G56" s="10">
        <f t="shared" si="2"/>
        <v>162.09996523144247</v>
      </c>
      <c r="H56" s="107">
        <v>1</v>
      </c>
      <c r="I56" s="10">
        <f t="shared" si="3"/>
        <v>0</v>
      </c>
      <c r="J56" s="10">
        <f t="shared" si="4"/>
        <v>225.59918774465558</v>
      </c>
      <c r="K56" s="10">
        <f t="shared" si="5"/>
        <v>1286.5076605670038</v>
      </c>
      <c r="L56" s="32">
        <f t="shared" si="6"/>
        <v>2726.8039903706504</v>
      </c>
    </row>
    <row r="57" spans="1:12" x14ac:dyDescent="0.2">
      <c r="A57" s="1" t="s">
        <v>57</v>
      </c>
      <c r="B57" s="91">
        <v>839058.44200002064</v>
      </c>
      <c r="C57" s="91">
        <v>838732.40151895862</v>
      </c>
      <c r="D57" s="23">
        <f t="shared" si="0"/>
        <v>-326.0404810620239</v>
      </c>
      <c r="F57" s="10">
        <f t="shared" si="1"/>
        <v>-146.71821647791077</v>
      </c>
      <c r="G57" s="10">
        <f t="shared" si="2"/>
        <v>-22.59460533759826</v>
      </c>
      <c r="H57" s="107">
        <v>1</v>
      </c>
      <c r="I57" s="10">
        <f t="shared" si="3"/>
        <v>0</v>
      </c>
      <c r="J57" s="10">
        <f t="shared" si="4"/>
        <v>-31.4455626458364</v>
      </c>
      <c r="K57" s="10">
        <f t="shared" si="5"/>
        <v>-179.32226458411316</v>
      </c>
      <c r="L57" s="32">
        <f t="shared" si="6"/>
        <v>-380.08064904545859</v>
      </c>
    </row>
    <row r="58" spans="1:12" x14ac:dyDescent="0.2">
      <c r="A58" s="1" t="s">
        <v>58</v>
      </c>
      <c r="B58" s="91">
        <v>3006809.8643382513</v>
      </c>
      <c r="C58" s="91">
        <v>3003878.7396873105</v>
      </c>
      <c r="D58" s="23">
        <f t="shared" si="0"/>
        <v>-2931.1246509407647</v>
      </c>
      <c r="F58" s="10">
        <f t="shared" si="1"/>
        <v>-1319.0060929233441</v>
      </c>
      <c r="G58" s="10">
        <f t="shared" si="2"/>
        <v>-203.12693831019499</v>
      </c>
      <c r="H58" s="107">
        <v>1</v>
      </c>
      <c r="I58" s="10">
        <f t="shared" si="3"/>
        <v>0</v>
      </c>
      <c r="J58" s="10">
        <f t="shared" si="4"/>
        <v>-282.69760716117685</v>
      </c>
      <c r="K58" s="10">
        <f t="shared" si="5"/>
        <v>-1612.1185580174208</v>
      </c>
      <c r="L58" s="32">
        <f t="shared" si="6"/>
        <v>-3416.9491964121366</v>
      </c>
    </row>
    <row r="59" spans="1:12" x14ac:dyDescent="0.2">
      <c r="A59" s="1" t="s">
        <v>59</v>
      </c>
      <c r="B59" s="91">
        <v>13623330.048741486</v>
      </c>
      <c r="C59" s="91">
        <v>13607130.28269542</v>
      </c>
      <c r="D59" s="23">
        <f t="shared" si="0"/>
        <v>-16199.766046065837</v>
      </c>
      <c r="F59" s="10">
        <f t="shared" si="1"/>
        <v>-7289.8947207296269</v>
      </c>
      <c r="G59" s="10">
        <f t="shared" si="2"/>
        <v>-1122.6437869923625</v>
      </c>
      <c r="H59" s="107">
        <v>1</v>
      </c>
      <c r="I59" s="10">
        <f t="shared" si="3"/>
        <v>0</v>
      </c>
      <c r="J59" s="10">
        <f t="shared" si="4"/>
        <v>-1562.4156742442958</v>
      </c>
      <c r="K59" s="10">
        <f t="shared" si="5"/>
        <v>-8909.8713253362112</v>
      </c>
      <c r="L59" s="32">
        <f t="shared" si="6"/>
        <v>-18884.825507302496</v>
      </c>
    </row>
    <row r="60" spans="1:12" x14ac:dyDescent="0.2">
      <c r="A60" s="1" t="s">
        <v>60</v>
      </c>
      <c r="B60" s="91">
        <v>449489.48929390346</v>
      </c>
      <c r="C60" s="91">
        <v>450065.69959422143</v>
      </c>
      <c r="D60" s="23">
        <f t="shared" si="0"/>
        <v>576.21030031796545</v>
      </c>
      <c r="F60" s="10">
        <f t="shared" si="1"/>
        <v>259.29463514308446</v>
      </c>
      <c r="G60" s="10">
        <f t="shared" si="2"/>
        <v>39.931373812035005</v>
      </c>
      <c r="H60" s="107">
        <v>1</v>
      </c>
      <c r="I60" s="10">
        <f t="shared" si="3"/>
        <v>0</v>
      </c>
      <c r="J60" s="10">
        <f t="shared" si="4"/>
        <v>55.573642379634116</v>
      </c>
      <c r="K60" s="10">
        <f t="shared" si="5"/>
        <v>316.91566517488104</v>
      </c>
      <c r="L60" s="32">
        <f t="shared" si="6"/>
        <v>671.7153165096347</v>
      </c>
    </row>
    <row r="61" spans="1:12" x14ac:dyDescent="0.2">
      <c r="A61" s="1" t="s">
        <v>61</v>
      </c>
      <c r="B61" s="91">
        <v>1368323.1094983444</v>
      </c>
      <c r="C61" s="91">
        <v>1368632.7651330263</v>
      </c>
      <c r="D61" s="23">
        <f t="shared" si="0"/>
        <v>309.65563468192704</v>
      </c>
      <c r="F61" s="10">
        <f t="shared" si="1"/>
        <v>139.34503560686719</v>
      </c>
      <c r="G61" s="10">
        <f t="shared" si="2"/>
        <v>21.459135483457548</v>
      </c>
      <c r="H61" s="107">
        <v>1</v>
      </c>
      <c r="I61" s="10">
        <f t="shared" si="3"/>
        <v>0</v>
      </c>
      <c r="J61" s="10">
        <f t="shared" si="4"/>
        <v>29.86529656473671</v>
      </c>
      <c r="K61" s="10">
        <f t="shared" si="5"/>
        <v>170.31059907505988</v>
      </c>
      <c r="L61" s="32">
        <f t="shared" si="6"/>
        <v>360.98006673012134</v>
      </c>
    </row>
    <row r="62" spans="1:12" x14ac:dyDescent="0.2">
      <c r="A62" s="1" t="s">
        <v>62</v>
      </c>
      <c r="B62" s="91">
        <v>1221956.4940562262</v>
      </c>
      <c r="C62" s="91">
        <v>1221303.2570573743</v>
      </c>
      <c r="D62" s="23">
        <f t="shared" si="0"/>
        <v>-653.23699885187671</v>
      </c>
      <c r="F62" s="10">
        <f t="shared" si="1"/>
        <v>-293.95664948334451</v>
      </c>
      <c r="G62" s="10">
        <f t="shared" si="2"/>
        <v>-45.26932402043505</v>
      </c>
      <c r="H62" s="107">
        <v>1</v>
      </c>
      <c r="I62" s="10">
        <f t="shared" si="3"/>
        <v>0</v>
      </c>
      <c r="J62" s="10">
        <f t="shared" si="4"/>
        <v>-63.002621340345705</v>
      </c>
      <c r="K62" s="10">
        <f t="shared" si="5"/>
        <v>-359.2803493685322</v>
      </c>
      <c r="L62" s="32">
        <f t="shared" si="6"/>
        <v>-761.50894421265741</v>
      </c>
    </row>
    <row r="63" spans="1:12" x14ac:dyDescent="0.2">
      <c r="A63" s="1" t="s">
        <v>63</v>
      </c>
      <c r="B63" s="91">
        <v>2883465.9309096932</v>
      </c>
      <c r="C63" s="91">
        <v>2887213.3980237683</v>
      </c>
      <c r="D63" s="23">
        <f t="shared" si="0"/>
        <v>3747.467114075087</v>
      </c>
      <c r="F63" s="10">
        <f t="shared" si="1"/>
        <v>1686.3602013337893</v>
      </c>
      <c r="G63" s="10">
        <f t="shared" si="2"/>
        <v>259.69947100540355</v>
      </c>
      <c r="H63" s="107">
        <v>1</v>
      </c>
      <c r="I63" s="10">
        <f t="shared" si="3"/>
        <v>0</v>
      </c>
      <c r="J63" s="10">
        <f t="shared" si="4"/>
        <v>361.43122938296273</v>
      </c>
      <c r="K63" s="10">
        <f t="shared" si="5"/>
        <v>2061.1069127412979</v>
      </c>
      <c r="L63" s="32">
        <f t="shared" si="6"/>
        <v>4368.5978144634537</v>
      </c>
    </row>
    <row r="64" spans="1:12" x14ac:dyDescent="0.2">
      <c r="A64" s="1" t="s">
        <v>65</v>
      </c>
      <c r="B64" s="91">
        <v>1214105.2805505963</v>
      </c>
      <c r="C64" s="91">
        <v>1212846.1773678444</v>
      </c>
      <c r="D64" s="23">
        <f t="shared" si="0"/>
        <v>-1259.1031827519182</v>
      </c>
      <c r="F64" s="10">
        <f t="shared" si="1"/>
        <v>-566.59643223836326</v>
      </c>
      <c r="G64" s="10">
        <f t="shared" si="2"/>
        <v>-87.255850564707941</v>
      </c>
      <c r="H64" s="107">
        <v>1</v>
      </c>
      <c r="I64" s="10">
        <f t="shared" si="3"/>
        <v>0</v>
      </c>
      <c r="J64" s="10">
        <f t="shared" si="4"/>
        <v>-121.43647893607873</v>
      </c>
      <c r="K64" s="10">
        <f t="shared" si="5"/>
        <v>-692.50675051355506</v>
      </c>
      <c r="L64" s="32">
        <f t="shared" si="6"/>
        <v>-1467.7955122527051</v>
      </c>
    </row>
    <row r="65" spans="1:12" x14ac:dyDescent="0.2">
      <c r="A65" s="1" t="s">
        <v>66</v>
      </c>
      <c r="B65" s="91">
        <v>1578523.1760938175</v>
      </c>
      <c r="C65" s="91">
        <v>1575974.5757803835</v>
      </c>
      <c r="D65" s="23">
        <f t="shared" si="0"/>
        <v>-2548.6003134339117</v>
      </c>
      <c r="F65" s="10">
        <f t="shared" si="1"/>
        <v>-1146.8701410452602</v>
      </c>
      <c r="G65" s="10">
        <f t="shared" si="2"/>
        <v>-176.61800172097006</v>
      </c>
      <c r="H65" s="107">
        <v>1</v>
      </c>
      <c r="I65" s="10">
        <f t="shared" si="3"/>
        <v>0</v>
      </c>
      <c r="J65" s="10">
        <f t="shared" si="4"/>
        <v>-245.80435703638469</v>
      </c>
      <c r="K65" s="10">
        <f t="shared" si="5"/>
        <v>-1401.7301723886515</v>
      </c>
      <c r="L65" s="32">
        <f t="shared" si="6"/>
        <v>-2971.0226721912668</v>
      </c>
    </row>
    <row r="66" spans="1:12" x14ac:dyDescent="0.2">
      <c r="A66" s="1" t="s">
        <v>68</v>
      </c>
      <c r="B66" s="91">
        <v>1266704.3710115864</v>
      </c>
      <c r="C66" s="91">
        <v>1268387.7782743734</v>
      </c>
      <c r="D66" s="23">
        <f t="shared" si="0"/>
        <v>1683.40726278699</v>
      </c>
      <c r="F66" s="10">
        <f t="shared" si="1"/>
        <v>757.53326825414558</v>
      </c>
      <c r="G66" s="10">
        <f t="shared" si="2"/>
        <v>116.66012331113842</v>
      </c>
      <c r="H66" s="107">
        <v>1</v>
      </c>
      <c r="I66" s="10">
        <f t="shared" si="3"/>
        <v>0</v>
      </c>
      <c r="J66" s="10">
        <f t="shared" si="4"/>
        <v>162.3592517346155</v>
      </c>
      <c r="K66" s="10">
        <f t="shared" si="5"/>
        <v>925.87399453284456</v>
      </c>
      <c r="L66" s="32">
        <f t="shared" si="6"/>
        <v>1962.4266378327441</v>
      </c>
    </row>
    <row r="67" spans="1:12" x14ac:dyDescent="0.2">
      <c r="A67" s="1" t="s">
        <v>70</v>
      </c>
      <c r="B67" s="91">
        <v>1232059.3191305029</v>
      </c>
      <c r="C67" s="91">
        <v>1232448.6864967567</v>
      </c>
      <c r="D67" s="23">
        <f t="shared" si="0"/>
        <v>389.36736625386402</v>
      </c>
      <c r="F67" s="10">
        <f t="shared" si="1"/>
        <v>175.21531481423881</v>
      </c>
      <c r="G67" s="10">
        <f t="shared" si="2"/>
        <v>26.983158481392778</v>
      </c>
      <c r="H67" s="107">
        <v>1</v>
      </c>
      <c r="I67" s="10">
        <f t="shared" si="3"/>
        <v>0</v>
      </c>
      <c r="J67" s="10">
        <f t="shared" si="4"/>
        <v>37.553238382846722</v>
      </c>
      <c r="K67" s="10">
        <f t="shared" si="5"/>
        <v>214.15205143962524</v>
      </c>
      <c r="L67" s="32">
        <f t="shared" si="6"/>
        <v>453.90376311810354</v>
      </c>
    </row>
    <row r="68" spans="1:12" x14ac:dyDescent="0.2">
      <c r="A68" s="1" t="s">
        <v>19</v>
      </c>
      <c r="B68" s="91">
        <v>0</v>
      </c>
      <c r="C68" s="91">
        <v>0</v>
      </c>
      <c r="D68" s="23">
        <f t="shared" si="0"/>
        <v>0</v>
      </c>
      <c r="F68" s="10">
        <f t="shared" si="1"/>
        <v>0</v>
      </c>
      <c r="G68" s="10">
        <f t="shared" si="2"/>
        <v>0</v>
      </c>
      <c r="H68" s="107">
        <v>1</v>
      </c>
      <c r="I68" s="10">
        <f t="shared" si="3"/>
        <v>0</v>
      </c>
      <c r="J68" s="10">
        <f t="shared" si="4"/>
        <v>0</v>
      </c>
      <c r="K68" s="10">
        <f t="shared" si="5"/>
        <v>0</v>
      </c>
      <c r="L68" s="32">
        <f t="shared" si="6"/>
        <v>0</v>
      </c>
    </row>
    <row r="69" spans="1:12" x14ac:dyDescent="0.2">
      <c r="A69" s="1" t="s">
        <v>71</v>
      </c>
      <c r="B69" s="91">
        <v>596744.19872491388</v>
      </c>
      <c r="C69" s="91">
        <v>596997.77656530601</v>
      </c>
      <c r="D69" s="23">
        <f t="shared" si="0"/>
        <v>253.57784039212856</v>
      </c>
      <c r="F69" s="10">
        <f t="shared" si="1"/>
        <v>114.11002817645786</v>
      </c>
      <c r="G69" s="10">
        <f t="shared" si="2"/>
        <v>17.572944339174509</v>
      </c>
      <c r="H69" s="107">
        <v>1</v>
      </c>
      <c r="I69" s="10">
        <f t="shared" si="3"/>
        <v>0</v>
      </c>
      <c r="J69" s="10">
        <f t="shared" si="4"/>
        <v>24.456772483198726</v>
      </c>
      <c r="K69" s="10">
        <f t="shared" si="5"/>
        <v>139.46781221567073</v>
      </c>
      <c r="L69" s="32">
        <f t="shared" si="6"/>
        <v>295.60755721450187</v>
      </c>
    </row>
    <row r="70" spans="1:12" x14ac:dyDescent="0.2">
      <c r="A70" s="1" t="s">
        <v>48</v>
      </c>
      <c r="B70" s="91">
        <v>241266.67917408052</v>
      </c>
      <c r="C70" s="91">
        <v>242170.52712647643</v>
      </c>
      <c r="D70" s="23">
        <f t="shared" si="0"/>
        <v>903.8479523959104</v>
      </c>
      <c r="F70" s="10">
        <f t="shared" si="1"/>
        <v>406.73157857815971</v>
      </c>
      <c r="G70" s="10">
        <f t="shared" si="2"/>
        <v>62.636663101036596</v>
      </c>
      <c r="H70" s="107">
        <v>1</v>
      </c>
      <c r="I70" s="10">
        <f t="shared" si="3"/>
        <v>0</v>
      </c>
      <c r="J70" s="10">
        <f t="shared" si="4"/>
        <v>87.173247066733808</v>
      </c>
      <c r="K70" s="10">
        <f t="shared" si="5"/>
        <v>497.11637381775074</v>
      </c>
      <c r="L70" s="32">
        <f t="shared" si="6"/>
        <v>1053.6578625636807</v>
      </c>
    </row>
    <row r="71" spans="1:12" x14ac:dyDescent="0.2">
      <c r="A71" s="1" t="s">
        <v>72</v>
      </c>
      <c r="B71" s="91">
        <v>999500.29942402744</v>
      </c>
      <c r="C71" s="91">
        <v>998846.849499395</v>
      </c>
      <c r="D71" s="23">
        <f t="shared" si="0"/>
        <v>-653.44992463244125</v>
      </c>
      <c r="F71" s="10">
        <f t="shared" si="1"/>
        <v>-294.05246608459856</v>
      </c>
      <c r="G71" s="10">
        <f t="shared" si="2"/>
        <v>-45.284079777028175</v>
      </c>
      <c r="H71" s="107">
        <v>1</v>
      </c>
      <c r="I71" s="10">
        <f t="shared" si="3"/>
        <v>0</v>
      </c>
      <c r="J71" s="10">
        <f t="shared" si="4"/>
        <v>-63.023157351548505</v>
      </c>
      <c r="K71" s="10">
        <f t="shared" si="5"/>
        <v>-359.39745854784275</v>
      </c>
      <c r="L71" s="32">
        <f t="shared" si="6"/>
        <v>-761.75716176101798</v>
      </c>
    </row>
    <row r="72" spans="1:12" x14ac:dyDescent="0.2">
      <c r="A72" s="1" t="s">
        <v>20</v>
      </c>
      <c r="B72" s="91">
        <v>0</v>
      </c>
      <c r="C72" s="91">
        <v>0</v>
      </c>
      <c r="D72" s="23">
        <f t="shared" ref="D72:D135" si="7">C72-B72</f>
        <v>0</v>
      </c>
      <c r="F72" s="10">
        <f t="shared" ref="F72:F135" si="8">D72*$F$5</f>
        <v>0</v>
      </c>
      <c r="G72" s="10">
        <f t="shared" ref="G72:G135" si="9">F72*$G$5</f>
        <v>0</v>
      </c>
      <c r="H72" s="107">
        <v>1</v>
      </c>
      <c r="I72" s="10">
        <f t="shared" ref="I72:I135" si="10">(F72+G72)*(H72-1)</f>
        <v>0</v>
      </c>
      <c r="J72" s="10">
        <f t="shared" ref="J72:J135" si="11">F72*$J$5</f>
        <v>0</v>
      </c>
      <c r="K72" s="10">
        <f t="shared" ref="K72:K135" si="12">D72*$K$5</f>
        <v>0</v>
      </c>
      <c r="L72" s="32">
        <f t="shared" ref="L72:L135" si="13">F72+G72+I72+J72+K72</f>
        <v>0</v>
      </c>
    </row>
    <row r="73" spans="1:12" x14ac:dyDescent="0.2">
      <c r="A73" s="1" t="s">
        <v>73</v>
      </c>
      <c r="B73" s="91">
        <v>647322.40879470808</v>
      </c>
      <c r="C73" s="91">
        <v>647143.81415174226</v>
      </c>
      <c r="D73" s="23">
        <f t="shared" si="7"/>
        <v>-178.59464296582155</v>
      </c>
      <c r="F73" s="10">
        <f t="shared" si="8"/>
        <v>-80.367589334619694</v>
      </c>
      <c r="G73" s="10">
        <f t="shared" si="9"/>
        <v>-12.376608757531432</v>
      </c>
      <c r="H73" s="107">
        <v>1</v>
      </c>
      <c r="I73" s="10">
        <f t="shared" si="10"/>
        <v>0</v>
      </c>
      <c r="J73" s="10">
        <f t="shared" si="11"/>
        <v>-17.224882674995719</v>
      </c>
      <c r="K73" s="10">
        <f t="shared" si="12"/>
        <v>-98.227053631201855</v>
      </c>
      <c r="L73" s="32">
        <f t="shared" si="13"/>
        <v>-208.1961343983487</v>
      </c>
    </row>
    <row r="74" spans="1:12" x14ac:dyDescent="0.2">
      <c r="A74" s="1" t="s">
        <v>74</v>
      </c>
      <c r="B74" s="91">
        <v>2677604.8713369402</v>
      </c>
      <c r="C74" s="91">
        <v>2682268.4383678194</v>
      </c>
      <c r="D74" s="23">
        <f t="shared" si="7"/>
        <v>4663.5670308792032</v>
      </c>
      <c r="F74" s="10">
        <f t="shared" si="8"/>
        <v>2098.6051638956415</v>
      </c>
      <c r="G74" s="10">
        <f t="shared" si="9"/>
        <v>323.18519523992876</v>
      </c>
      <c r="H74" s="107">
        <v>1</v>
      </c>
      <c r="I74" s="10">
        <f t="shared" si="10"/>
        <v>0</v>
      </c>
      <c r="J74" s="10">
        <f t="shared" si="11"/>
        <v>449.78613926984031</v>
      </c>
      <c r="K74" s="10">
        <f t="shared" si="12"/>
        <v>2564.9618669835618</v>
      </c>
      <c r="L74" s="32">
        <f t="shared" si="13"/>
        <v>5436.5383653889721</v>
      </c>
    </row>
    <row r="75" spans="1:12" x14ac:dyDescent="0.2">
      <c r="A75" s="1" t="s">
        <v>138</v>
      </c>
      <c r="B75" s="91">
        <v>1761654.697872139</v>
      </c>
      <c r="C75" s="91">
        <v>1767552.6817407375</v>
      </c>
      <c r="D75" s="23">
        <f t="shared" si="7"/>
        <v>5897.9838685984723</v>
      </c>
      <c r="F75" s="10">
        <f t="shared" si="8"/>
        <v>2654.0927408693128</v>
      </c>
      <c r="G75" s="10">
        <f t="shared" si="9"/>
        <v>408.73028209387417</v>
      </c>
      <c r="H75" s="107">
        <v>1</v>
      </c>
      <c r="I75" s="10">
        <f t="shared" si="10"/>
        <v>0</v>
      </c>
      <c r="J75" s="10">
        <f t="shared" si="11"/>
        <v>568.84169910442495</v>
      </c>
      <c r="K75" s="10">
        <f t="shared" si="12"/>
        <v>3243.89112772916</v>
      </c>
      <c r="L75" s="32">
        <f t="shared" si="13"/>
        <v>6875.5558497967722</v>
      </c>
    </row>
    <row r="76" spans="1:12" x14ac:dyDescent="0.2">
      <c r="A76" s="1" t="s">
        <v>75</v>
      </c>
      <c r="B76" s="91">
        <v>983148.2352394379</v>
      </c>
      <c r="C76" s="91">
        <v>983303.52430989046</v>
      </c>
      <c r="D76" s="23">
        <f t="shared" si="7"/>
        <v>155.28907045256346</v>
      </c>
      <c r="F76" s="10">
        <f t="shared" si="8"/>
        <v>69.880081703653559</v>
      </c>
      <c r="G76" s="10">
        <f t="shared" si="9"/>
        <v>10.761532582362648</v>
      </c>
      <c r="H76" s="107">
        <v>1</v>
      </c>
      <c r="I76" s="10">
        <f t="shared" si="10"/>
        <v>0</v>
      </c>
      <c r="J76" s="10">
        <f t="shared" si="11"/>
        <v>14.977134671203132</v>
      </c>
      <c r="K76" s="10">
        <f t="shared" si="12"/>
        <v>85.408988748909906</v>
      </c>
      <c r="L76" s="32">
        <f t="shared" si="13"/>
        <v>181.02773770612924</v>
      </c>
    </row>
    <row r="77" spans="1:12" x14ac:dyDescent="0.2">
      <c r="A77" s="1" t="s">
        <v>129</v>
      </c>
      <c r="B77" s="91">
        <v>1463070.4432911559</v>
      </c>
      <c r="C77" s="91">
        <v>1466266.1278510492</v>
      </c>
      <c r="D77" s="23">
        <f t="shared" si="7"/>
        <v>3195.6845598933287</v>
      </c>
      <c r="F77" s="10">
        <f t="shared" si="8"/>
        <v>1438.0580519519979</v>
      </c>
      <c r="G77" s="10">
        <f t="shared" si="9"/>
        <v>221.46094000060768</v>
      </c>
      <c r="H77" s="107">
        <v>1</v>
      </c>
      <c r="I77" s="10">
        <f t="shared" si="10"/>
        <v>0</v>
      </c>
      <c r="J77" s="10">
        <f t="shared" si="11"/>
        <v>308.21356506752659</v>
      </c>
      <c r="K77" s="10">
        <f t="shared" si="12"/>
        <v>1757.6265079413308</v>
      </c>
      <c r="L77" s="32">
        <f t="shared" si="13"/>
        <v>3725.359064961463</v>
      </c>
    </row>
    <row r="78" spans="1:12" x14ac:dyDescent="0.2">
      <c r="A78" s="1" t="s">
        <v>76</v>
      </c>
      <c r="B78" s="91">
        <v>19642540.316155244</v>
      </c>
      <c r="C78" s="91">
        <v>19651675.736462921</v>
      </c>
      <c r="D78" s="23">
        <f t="shared" si="7"/>
        <v>9135.4203076772392</v>
      </c>
      <c r="F78" s="10">
        <f t="shared" si="8"/>
        <v>4110.939138454758</v>
      </c>
      <c r="G78" s="10">
        <f t="shared" si="9"/>
        <v>633.0846273220327</v>
      </c>
      <c r="H78" s="107">
        <v>1.00142</v>
      </c>
      <c r="I78" s="10">
        <f t="shared" si="10"/>
        <v>6.736513747402932</v>
      </c>
      <c r="J78" s="10">
        <f t="shared" si="11"/>
        <v>881.08209951531296</v>
      </c>
      <c r="K78" s="10">
        <f t="shared" si="12"/>
        <v>5024.4811692224821</v>
      </c>
      <c r="L78" s="32">
        <f t="shared" si="13"/>
        <v>10656.323548261988</v>
      </c>
    </row>
    <row r="79" spans="1:12" x14ac:dyDescent="0.2">
      <c r="A79" s="1" t="s">
        <v>77</v>
      </c>
      <c r="B79" s="91">
        <v>275897.86978753476</v>
      </c>
      <c r="C79" s="91">
        <v>275673.71886725852</v>
      </c>
      <c r="D79" s="23">
        <f t="shared" si="7"/>
        <v>-224.15092027623905</v>
      </c>
      <c r="F79" s="10">
        <f t="shared" si="8"/>
        <v>-100.86791412430757</v>
      </c>
      <c r="G79" s="10">
        <f t="shared" si="9"/>
        <v>-15.533658775143365</v>
      </c>
      <c r="H79" s="107">
        <v>1</v>
      </c>
      <c r="I79" s="10">
        <f t="shared" si="10"/>
        <v>0</v>
      </c>
      <c r="J79" s="10">
        <f t="shared" si="11"/>
        <v>-21.618640061837851</v>
      </c>
      <c r="K79" s="10">
        <f t="shared" si="12"/>
        <v>-123.28300615193149</v>
      </c>
      <c r="L79" s="32">
        <f t="shared" si="13"/>
        <v>-261.30321911322028</v>
      </c>
    </row>
    <row r="80" spans="1:12" x14ac:dyDescent="0.2">
      <c r="A80" s="1" t="s">
        <v>123</v>
      </c>
      <c r="B80" s="91">
        <v>266248.24168474722</v>
      </c>
      <c r="C80" s="91">
        <v>266800.99720201071</v>
      </c>
      <c r="D80" s="23">
        <f t="shared" si="7"/>
        <v>552.75551726348931</v>
      </c>
      <c r="F80" s="10">
        <f t="shared" si="8"/>
        <v>248.7399827685702</v>
      </c>
      <c r="G80" s="10">
        <f t="shared" si="9"/>
        <v>38.305957346359811</v>
      </c>
      <c r="H80" s="107">
        <v>1.03227</v>
      </c>
      <c r="I80" s="10">
        <f t="shared" si="10"/>
        <v>9.2629724875087973</v>
      </c>
      <c r="J80" s="10">
        <f t="shared" si="11"/>
        <v>53.311503495893099</v>
      </c>
      <c r="K80" s="10">
        <f t="shared" si="12"/>
        <v>304.01553449491917</v>
      </c>
      <c r="L80" s="32">
        <f t="shared" si="13"/>
        <v>653.6359505932511</v>
      </c>
    </row>
    <row r="81" spans="1:12" x14ac:dyDescent="0.2">
      <c r="A81" s="1" t="s">
        <v>78</v>
      </c>
      <c r="B81" s="91">
        <v>1437442.4178715136</v>
      </c>
      <c r="C81" s="91">
        <v>1437318.3830543573</v>
      </c>
      <c r="D81" s="23">
        <f t="shared" si="7"/>
        <v>-124.03481715638191</v>
      </c>
      <c r="F81" s="10">
        <f t="shared" si="8"/>
        <v>-55.815667720371856</v>
      </c>
      <c r="G81" s="10">
        <f t="shared" si="9"/>
        <v>-8.5956128289372664</v>
      </c>
      <c r="H81" s="107">
        <v>1</v>
      </c>
      <c r="I81" s="10">
        <f t="shared" si="10"/>
        <v>0</v>
      </c>
      <c r="J81" s="10">
        <f t="shared" si="11"/>
        <v>-11.962761803231093</v>
      </c>
      <c r="K81" s="10">
        <f t="shared" si="12"/>
        <v>-68.219149436010056</v>
      </c>
      <c r="L81" s="32">
        <f t="shared" si="13"/>
        <v>-144.59319178855026</v>
      </c>
    </row>
    <row r="82" spans="1:12" x14ac:dyDescent="0.2">
      <c r="A82" s="1" t="s">
        <v>79</v>
      </c>
      <c r="B82" s="91">
        <v>2182442.3544791508</v>
      </c>
      <c r="C82" s="91">
        <v>2179334.903474743</v>
      </c>
      <c r="D82" s="23">
        <f t="shared" si="7"/>
        <v>-3107.4510044078343</v>
      </c>
      <c r="F82" s="10">
        <f t="shared" si="8"/>
        <v>-1398.3529519835254</v>
      </c>
      <c r="G82" s="10">
        <f t="shared" si="9"/>
        <v>-215.34635460546289</v>
      </c>
      <c r="H82" s="107">
        <v>1</v>
      </c>
      <c r="I82" s="10">
        <f t="shared" si="10"/>
        <v>0</v>
      </c>
      <c r="J82" s="10">
        <f t="shared" si="11"/>
        <v>-299.70372056157339</v>
      </c>
      <c r="K82" s="10">
        <f t="shared" si="12"/>
        <v>-1709.0980524243089</v>
      </c>
      <c r="L82" s="32">
        <f t="shared" si="13"/>
        <v>-3622.5010795748703</v>
      </c>
    </row>
    <row r="83" spans="1:12" x14ac:dyDescent="0.2">
      <c r="A83" s="1" t="s">
        <v>145</v>
      </c>
      <c r="B83" s="91">
        <v>1184686.7954510609</v>
      </c>
      <c r="C83" s="91">
        <v>1184161.4615502423</v>
      </c>
      <c r="D83" s="23">
        <f t="shared" si="7"/>
        <v>-525.33390081860125</v>
      </c>
      <c r="F83" s="10">
        <f t="shared" si="8"/>
        <v>-236.40025536837058</v>
      </c>
      <c r="G83" s="10">
        <f t="shared" si="9"/>
        <v>-36.405639326729066</v>
      </c>
      <c r="H83" s="107">
        <v>1</v>
      </c>
      <c r="I83" s="10">
        <f t="shared" si="10"/>
        <v>0</v>
      </c>
      <c r="J83" s="10">
        <f t="shared" si="11"/>
        <v>-50.666776206327519</v>
      </c>
      <c r="K83" s="10">
        <f t="shared" si="12"/>
        <v>-288.9336454502307</v>
      </c>
      <c r="L83" s="32">
        <f t="shared" si="13"/>
        <v>-612.40631635165789</v>
      </c>
    </row>
    <row r="84" spans="1:12" x14ac:dyDescent="0.2">
      <c r="A84" s="1" t="s">
        <v>84</v>
      </c>
      <c r="B84" s="91">
        <v>574700.33346390154</v>
      </c>
      <c r="C84" s="91">
        <v>577546.51409492665</v>
      </c>
      <c r="D84" s="23">
        <f t="shared" si="7"/>
        <v>2846.1806310251122</v>
      </c>
      <c r="F84" s="10">
        <f t="shared" si="8"/>
        <v>1280.7812839613005</v>
      </c>
      <c r="G84" s="10">
        <f t="shared" si="9"/>
        <v>197.24031773004026</v>
      </c>
      <c r="H84" s="107">
        <v>1</v>
      </c>
      <c r="I84" s="10">
        <f t="shared" si="10"/>
        <v>0</v>
      </c>
      <c r="J84" s="10">
        <f t="shared" si="11"/>
        <v>274.50502785033143</v>
      </c>
      <c r="K84" s="10">
        <f t="shared" si="12"/>
        <v>1565.3993470638118</v>
      </c>
      <c r="L84" s="32">
        <f t="shared" si="13"/>
        <v>3317.9259766054838</v>
      </c>
    </row>
    <row r="85" spans="1:12" x14ac:dyDescent="0.2">
      <c r="A85" s="1" t="s">
        <v>80</v>
      </c>
      <c r="B85" s="91">
        <v>565556.20442809141</v>
      </c>
      <c r="C85" s="91">
        <v>565063.12265462754</v>
      </c>
      <c r="D85" s="23">
        <f t="shared" si="7"/>
        <v>-493.08177346386947</v>
      </c>
      <c r="F85" s="10">
        <f t="shared" si="8"/>
        <v>-221.88679805874128</v>
      </c>
      <c r="G85" s="10">
        <f t="shared" si="9"/>
        <v>-34.170566901046158</v>
      </c>
      <c r="H85" s="107">
        <v>1</v>
      </c>
      <c r="I85" s="10">
        <f t="shared" si="10"/>
        <v>0</v>
      </c>
      <c r="J85" s="10">
        <f t="shared" si="11"/>
        <v>-47.55616157377893</v>
      </c>
      <c r="K85" s="10">
        <f t="shared" si="12"/>
        <v>-271.19497540512822</v>
      </c>
      <c r="L85" s="32">
        <f t="shared" si="13"/>
        <v>-574.80850193869458</v>
      </c>
    </row>
    <row r="86" spans="1:12" x14ac:dyDescent="0.2">
      <c r="A86" s="1" t="s">
        <v>67</v>
      </c>
      <c r="B86" s="91">
        <v>0</v>
      </c>
      <c r="C86" s="91">
        <v>0</v>
      </c>
      <c r="D86" s="23">
        <f t="shared" si="7"/>
        <v>0</v>
      </c>
      <c r="F86" s="10">
        <f t="shared" si="8"/>
        <v>0</v>
      </c>
      <c r="G86" s="10">
        <f t="shared" si="9"/>
        <v>0</v>
      </c>
      <c r="H86" s="107">
        <v>1</v>
      </c>
      <c r="I86" s="10">
        <f t="shared" si="10"/>
        <v>0</v>
      </c>
      <c r="J86" s="10">
        <f t="shared" si="11"/>
        <v>0</v>
      </c>
      <c r="K86" s="10">
        <f t="shared" si="12"/>
        <v>0</v>
      </c>
      <c r="L86" s="32">
        <f t="shared" si="13"/>
        <v>0</v>
      </c>
    </row>
    <row r="87" spans="1:12" x14ac:dyDescent="0.2">
      <c r="A87" s="1" t="s">
        <v>81</v>
      </c>
      <c r="B87" s="91">
        <v>1469549.3125684648</v>
      </c>
      <c r="C87" s="91">
        <v>1468594.216262779</v>
      </c>
      <c r="D87" s="23">
        <f t="shared" si="7"/>
        <v>-955.09630568581633</v>
      </c>
      <c r="F87" s="10">
        <f t="shared" si="8"/>
        <v>-429.79333755861734</v>
      </c>
      <c r="G87" s="10">
        <f t="shared" si="9"/>
        <v>-66.188173984027074</v>
      </c>
      <c r="H87" s="107">
        <v>1</v>
      </c>
      <c r="I87" s="10">
        <f t="shared" si="10"/>
        <v>0</v>
      </c>
      <c r="J87" s="10">
        <f t="shared" si="11"/>
        <v>-92.115986994685031</v>
      </c>
      <c r="K87" s="10">
        <f t="shared" si="12"/>
        <v>-525.30296812719905</v>
      </c>
      <c r="L87" s="32">
        <f t="shared" si="13"/>
        <v>-1113.4004666645285</v>
      </c>
    </row>
    <row r="88" spans="1:12" x14ac:dyDescent="0.2">
      <c r="A88" s="1" t="s">
        <v>83</v>
      </c>
      <c r="B88" s="91">
        <v>1466038.0594953157</v>
      </c>
      <c r="C88" s="91">
        <v>1464481.6703754351</v>
      </c>
      <c r="D88" s="23">
        <f t="shared" si="7"/>
        <v>-1556.3891198805068</v>
      </c>
      <c r="F88" s="10">
        <f t="shared" si="8"/>
        <v>-700.37510394622802</v>
      </c>
      <c r="G88" s="10">
        <f t="shared" si="9"/>
        <v>-107.85776600771912</v>
      </c>
      <c r="H88" s="107">
        <v>1</v>
      </c>
      <c r="I88" s="10">
        <f t="shared" si="10"/>
        <v>0</v>
      </c>
      <c r="J88" s="10">
        <f t="shared" si="11"/>
        <v>-150.10875769500021</v>
      </c>
      <c r="K88" s="10">
        <f t="shared" si="12"/>
        <v>-856.01401593427875</v>
      </c>
      <c r="L88" s="32">
        <f t="shared" si="13"/>
        <v>-1814.3556435832261</v>
      </c>
    </row>
    <row r="89" spans="1:12" x14ac:dyDescent="0.2">
      <c r="A89" s="1" t="s">
        <v>89</v>
      </c>
      <c r="B89" s="91">
        <v>1407187.7555882449</v>
      </c>
      <c r="C89" s="91">
        <v>1406829.406530448</v>
      </c>
      <c r="D89" s="23">
        <f t="shared" si="7"/>
        <v>-358.34905779687688</v>
      </c>
      <c r="F89" s="10">
        <f t="shared" si="8"/>
        <v>-161.25707600859459</v>
      </c>
      <c r="G89" s="10">
        <f t="shared" si="9"/>
        <v>-24.833589705323568</v>
      </c>
      <c r="H89" s="107">
        <v>1</v>
      </c>
      <c r="I89" s="10">
        <f t="shared" si="10"/>
        <v>0</v>
      </c>
      <c r="J89" s="10">
        <f t="shared" si="11"/>
        <v>-34.561621640732682</v>
      </c>
      <c r="K89" s="10">
        <f t="shared" si="12"/>
        <v>-197.09198178828231</v>
      </c>
      <c r="L89" s="32">
        <f t="shared" si="13"/>
        <v>-417.74426914293315</v>
      </c>
    </row>
    <row r="90" spans="1:12" x14ac:dyDescent="0.2">
      <c r="A90" s="1" t="s">
        <v>90</v>
      </c>
      <c r="B90" s="91">
        <v>4500210.5801383201</v>
      </c>
      <c r="C90" s="91">
        <v>4497610.7495378722</v>
      </c>
      <c r="D90" s="23">
        <f t="shared" si="7"/>
        <v>-2599.8306004479527</v>
      </c>
      <c r="F90" s="10">
        <f t="shared" si="8"/>
        <v>-1169.9237702015787</v>
      </c>
      <c r="G90" s="10">
        <f t="shared" si="9"/>
        <v>-180.16826061104311</v>
      </c>
      <c r="H90" s="107">
        <v>1</v>
      </c>
      <c r="I90" s="10">
        <f t="shared" si="10"/>
        <v>0</v>
      </c>
      <c r="J90" s="10">
        <f t="shared" si="11"/>
        <v>-250.74535452975346</v>
      </c>
      <c r="K90" s="10">
        <f t="shared" si="12"/>
        <v>-1429.9068302463741</v>
      </c>
      <c r="L90" s="32">
        <f t="shared" si="13"/>
        <v>-3030.7442155887493</v>
      </c>
    </row>
    <row r="91" spans="1:12" x14ac:dyDescent="0.2">
      <c r="A91" s="1" t="s">
        <v>33</v>
      </c>
      <c r="B91" s="91">
        <v>177839.47649956215</v>
      </c>
      <c r="C91" s="91">
        <v>177722.26715949865</v>
      </c>
      <c r="D91" s="23">
        <f t="shared" si="7"/>
        <v>-117.20934006350581</v>
      </c>
      <c r="F91" s="10">
        <f t="shared" si="8"/>
        <v>-52.744203028577616</v>
      </c>
      <c r="G91" s="10">
        <f t="shared" si="9"/>
        <v>-8.1226072664009532</v>
      </c>
      <c r="H91" s="107">
        <v>1</v>
      </c>
      <c r="I91" s="10">
        <f t="shared" si="10"/>
        <v>0</v>
      </c>
      <c r="J91" s="10">
        <f t="shared" si="11"/>
        <v>-11.304466346137449</v>
      </c>
      <c r="K91" s="10">
        <f t="shared" si="12"/>
        <v>-64.465137034928205</v>
      </c>
      <c r="L91" s="32">
        <f t="shared" si="13"/>
        <v>-136.63641367604424</v>
      </c>
    </row>
    <row r="92" spans="1:12" x14ac:dyDescent="0.2">
      <c r="A92" s="1" t="s">
        <v>91</v>
      </c>
      <c r="B92" s="91">
        <v>1507368.5340758618</v>
      </c>
      <c r="C92" s="91">
        <v>1509616.999105724</v>
      </c>
      <c r="D92" s="23">
        <f t="shared" si="7"/>
        <v>2248.4650298622437</v>
      </c>
      <c r="F92" s="10">
        <f t="shared" si="8"/>
        <v>1011.8092634380097</v>
      </c>
      <c r="G92" s="10">
        <f t="shared" si="9"/>
        <v>155.8186265694535</v>
      </c>
      <c r="H92" s="107">
        <v>1</v>
      </c>
      <c r="I92" s="10">
        <f t="shared" si="10"/>
        <v>0</v>
      </c>
      <c r="J92" s="10">
        <f t="shared" si="11"/>
        <v>216.85726791715553</v>
      </c>
      <c r="K92" s="10">
        <f t="shared" si="12"/>
        <v>1236.6557664242341</v>
      </c>
      <c r="L92" s="32">
        <f t="shared" si="13"/>
        <v>2621.1409243488524</v>
      </c>
    </row>
    <row r="93" spans="1:12" x14ac:dyDescent="0.2">
      <c r="A93" s="1" t="s">
        <v>93</v>
      </c>
      <c r="B93" s="91">
        <v>1697219.7970059607</v>
      </c>
      <c r="C93" s="91">
        <v>1695955.9421649321</v>
      </c>
      <c r="D93" s="23">
        <f t="shared" si="7"/>
        <v>-1263.854841028573</v>
      </c>
      <c r="F93" s="10">
        <f t="shared" si="8"/>
        <v>-568.73467846285791</v>
      </c>
      <c r="G93" s="10">
        <f t="shared" si="9"/>
        <v>-87.585140483280114</v>
      </c>
      <c r="H93" s="107">
        <v>1</v>
      </c>
      <c r="I93" s="10">
        <f t="shared" si="10"/>
        <v>0</v>
      </c>
      <c r="J93" s="10">
        <f t="shared" si="11"/>
        <v>-121.89476119453771</v>
      </c>
      <c r="K93" s="10">
        <f t="shared" si="12"/>
        <v>-695.12016256571519</v>
      </c>
      <c r="L93" s="32">
        <f t="shared" si="13"/>
        <v>-1473.3347427063909</v>
      </c>
    </row>
    <row r="94" spans="1:12" x14ac:dyDescent="0.2">
      <c r="A94" s="1" t="s">
        <v>13</v>
      </c>
      <c r="B94" s="91">
        <v>1178332.1468928305</v>
      </c>
      <c r="C94" s="91">
        <v>1181383.3296216663</v>
      </c>
      <c r="D94" s="23">
        <f t="shared" si="7"/>
        <v>3051.1827288358472</v>
      </c>
      <c r="F94" s="10">
        <f t="shared" si="8"/>
        <v>1373.0322279761313</v>
      </c>
      <c r="G94" s="10">
        <f t="shared" si="9"/>
        <v>211.44696310832421</v>
      </c>
      <c r="H94" s="107">
        <v>1</v>
      </c>
      <c r="I94" s="10">
        <f t="shared" si="10"/>
        <v>0</v>
      </c>
      <c r="J94" s="10">
        <f t="shared" si="11"/>
        <v>294.27682516898716</v>
      </c>
      <c r="K94" s="10">
        <f t="shared" si="12"/>
        <v>1678.1505008597162</v>
      </c>
      <c r="L94" s="32">
        <f t="shared" si="13"/>
        <v>3556.9065171131588</v>
      </c>
    </row>
    <row r="95" spans="1:12" x14ac:dyDescent="0.2">
      <c r="A95" s="1" t="s">
        <v>94</v>
      </c>
      <c r="B95" s="91">
        <v>4020557.0350203239</v>
      </c>
      <c r="C95" s="91">
        <v>4013557.7049056892</v>
      </c>
      <c r="D95" s="23">
        <f t="shared" si="7"/>
        <v>-6999.3301146347076</v>
      </c>
      <c r="F95" s="10">
        <f t="shared" si="8"/>
        <v>-3149.6985515856186</v>
      </c>
      <c r="G95" s="10">
        <f t="shared" si="9"/>
        <v>-485.05357694418524</v>
      </c>
      <c r="H95" s="107">
        <v>1</v>
      </c>
      <c r="I95" s="10">
        <f t="shared" si="10"/>
        <v>0</v>
      </c>
      <c r="J95" s="10">
        <f t="shared" si="11"/>
        <v>-675.06302555345849</v>
      </c>
      <c r="K95" s="10">
        <f t="shared" si="12"/>
        <v>-3849.6315630490894</v>
      </c>
      <c r="L95" s="32">
        <f t="shared" si="13"/>
        <v>-8159.4467171323522</v>
      </c>
    </row>
    <row r="96" spans="1:12" x14ac:dyDescent="0.2">
      <c r="A96" s="1" t="s">
        <v>21</v>
      </c>
      <c r="B96" s="91">
        <v>0</v>
      </c>
      <c r="C96" s="91">
        <v>0</v>
      </c>
      <c r="D96" s="23">
        <f t="shared" si="7"/>
        <v>0</v>
      </c>
      <c r="F96" s="10">
        <f t="shared" si="8"/>
        <v>0</v>
      </c>
      <c r="G96" s="10">
        <f t="shared" si="9"/>
        <v>0</v>
      </c>
      <c r="H96" s="107">
        <v>1</v>
      </c>
      <c r="I96" s="10">
        <f t="shared" si="10"/>
        <v>0</v>
      </c>
      <c r="J96" s="10">
        <f t="shared" si="11"/>
        <v>0</v>
      </c>
      <c r="K96" s="10">
        <f t="shared" si="12"/>
        <v>0</v>
      </c>
      <c r="L96" s="32">
        <f t="shared" si="13"/>
        <v>0</v>
      </c>
    </row>
    <row r="97" spans="1:12" x14ac:dyDescent="0.2">
      <c r="A97" s="1" t="s">
        <v>85</v>
      </c>
      <c r="B97" s="91">
        <v>1859218.7749229451</v>
      </c>
      <c r="C97" s="91">
        <v>1858743.6724115848</v>
      </c>
      <c r="D97" s="23">
        <f t="shared" si="7"/>
        <v>-475.10251136031002</v>
      </c>
      <c r="F97" s="10">
        <f t="shared" si="8"/>
        <v>-213.79613011213951</v>
      </c>
      <c r="G97" s="10">
        <f t="shared" si="9"/>
        <v>-32.924604037269482</v>
      </c>
      <c r="H97" s="107">
        <v>1</v>
      </c>
      <c r="I97" s="10">
        <f t="shared" si="10"/>
        <v>0</v>
      </c>
      <c r="J97" s="10">
        <f t="shared" si="11"/>
        <v>-45.822119190569957</v>
      </c>
      <c r="K97" s="10">
        <f t="shared" si="12"/>
        <v>-261.30638124817051</v>
      </c>
      <c r="L97" s="32">
        <f t="shared" si="13"/>
        <v>-553.84923458814944</v>
      </c>
    </row>
    <row r="98" spans="1:12" x14ac:dyDescent="0.2">
      <c r="A98" s="1" t="s">
        <v>88</v>
      </c>
      <c r="B98" s="91">
        <v>1901791.8627386775</v>
      </c>
      <c r="C98" s="91">
        <v>1903073.4630267937</v>
      </c>
      <c r="D98" s="23">
        <f t="shared" si="7"/>
        <v>1281.6002881161403</v>
      </c>
      <c r="F98" s="10">
        <f t="shared" si="8"/>
        <v>576.72012965226315</v>
      </c>
      <c r="G98" s="10">
        <f t="shared" si="9"/>
        <v>88.814899966448522</v>
      </c>
      <c r="H98" s="107">
        <v>1</v>
      </c>
      <c r="I98" s="10">
        <f t="shared" si="10"/>
        <v>0</v>
      </c>
      <c r="J98" s="10">
        <f t="shared" si="11"/>
        <v>123.60625286653139</v>
      </c>
      <c r="K98" s="10">
        <f t="shared" si="12"/>
        <v>704.88015846387725</v>
      </c>
      <c r="L98" s="32">
        <f t="shared" si="13"/>
        <v>1494.0214409491202</v>
      </c>
    </row>
    <row r="99" spans="1:12" x14ac:dyDescent="0.2">
      <c r="A99" s="1" t="s">
        <v>95</v>
      </c>
      <c r="B99" s="91">
        <v>708654.29481688479</v>
      </c>
      <c r="C99" s="91">
        <v>709477.97373800108</v>
      </c>
      <c r="D99" s="23">
        <f t="shared" si="7"/>
        <v>823.67892111628316</v>
      </c>
      <c r="F99" s="10">
        <f t="shared" si="8"/>
        <v>370.65551450232743</v>
      </c>
      <c r="G99" s="10">
        <f t="shared" si="9"/>
        <v>57.080949233358425</v>
      </c>
      <c r="H99" s="107">
        <v>1</v>
      </c>
      <c r="I99" s="10">
        <f t="shared" si="10"/>
        <v>0</v>
      </c>
      <c r="J99" s="10">
        <f t="shared" si="11"/>
        <v>79.441200152964328</v>
      </c>
      <c r="K99" s="10">
        <f t="shared" si="12"/>
        <v>453.02340661395579</v>
      </c>
      <c r="L99" s="32">
        <f t="shared" si="13"/>
        <v>960.20107050260594</v>
      </c>
    </row>
    <row r="100" spans="1:12" x14ac:dyDescent="0.2">
      <c r="A100" s="1" t="s">
        <v>49</v>
      </c>
      <c r="B100" s="91">
        <v>663585.04007884616</v>
      </c>
      <c r="C100" s="91">
        <v>663382.70039502718</v>
      </c>
      <c r="D100" s="23">
        <f t="shared" si="7"/>
        <v>-202.33968381898012</v>
      </c>
      <c r="F100" s="10">
        <f t="shared" si="8"/>
        <v>-91.052857718541063</v>
      </c>
      <c r="G100" s="10">
        <f t="shared" si="9"/>
        <v>-14.022140088655323</v>
      </c>
      <c r="H100" s="107">
        <v>1</v>
      </c>
      <c r="I100" s="10">
        <f t="shared" si="10"/>
        <v>0</v>
      </c>
      <c r="J100" s="10">
        <f t="shared" si="11"/>
        <v>-19.515015995998581</v>
      </c>
      <c r="K100" s="10">
        <f t="shared" si="12"/>
        <v>-111.28682610043907</v>
      </c>
      <c r="L100" s="32">
        <f t="shared" si="13"/>
        <v>-235.87683990363405</v>
      </c>
    </row>
    <row r="101" spans="1:12" x14ac:dyDescent="0.2">
      <c r="A101" s="1" t="s">
        <v>124</v>
      </c>
      <c r="B101" s="91">
        <v>666134.30008509732</v>
      </c>
      <c r="C101" s="91">
        <v>668324.42203315895</v>
      </c>
      <c r="D101" s="23">
        <f t="shared" si="7"/>
        <v>2190.1219480616273</v>
      </c>
      <c r="F101" s="10">
        <f t="shared" si="8"/>
        <v>985.55487662773237</v>
      </c>
      <c r="G101" s="10">
        <f t="shared" si="9"/>
        <v>151.77545100067078</v>
      </c>
      <c r="H101" s="107">
        <v>1.03227</v>
      </c>
      <c r="I101" s="10">
        <f t="shared" si="10"/>
        <v>36.701649672568593</v>
      </c>
      <c r="J101" s="10">
        <f t="shared" si="11"/>
        <v>211.23026409316279</v>
      </c>
      <c r="K101" s="10">
        <f t="shared" si="12"/>
        <v>1204.5670714338951</v>
      </c>
      <c r="L101" s="32">
        <f t="shared" si="13"/>
        <v>2589.8293128280297</v>
      </c>
    </row>
    <row r="102" spans="1:12" x14ac:dyDescent="0.2">
      <c r="A102" s="1" t="s">
        <v>96</v>
      </c>
      <c r="B102" s="91">
        <v>2541955.5580168026</v>
      </c>
      <c r="C102" s="91">
        <v>2539026.9728805809</v>
      </c>
      <c r="D102" s="23">
        <f t="shared" si="7"/>
        <v>-2928.5851362217218</v>
      </c>
      <c r="F102" s="10">
        <f t="shared" si="8"/>
        <v>-1317.8633112997748</v>
      </c>
      <c r="G102" s="10">
        <f t="shared" si="9"/>
        <v>-202.95094994016532</v>
      </c>
      <c r="H102" s="107">
        <v>1</v>
      </c>
      <c r="I102" s="10">
        <f t="shared" si="10"/>
        <v>0</v>
      </c>
      <c r="J102" s="10">
        <f t="shared" si="11"/>
        <v>-282.45267908068951</v>
      </c>
      <c r="K102" s="10">
        <f t="shared" si="12"/>
        <v>-1610.721824921947</v>
      </c>
      <c r="L102" s="32">
        <f t="shared" si="13"/>
        <v>-3413.9887652425768</v>
      </c>
    </row>
    <row r="103" spans="1:12" x14ac:dyDescent="0.2">
      <c r="A103" s="1" t="s">
        <v>98</v>
      </c>
      <c r="B103" s="91">
        <v>11502734.018957691</v>
      </c>
      <c r="C103" s="91">
        <v>11511101.037065383</v>
      </c>
      <c r="D103" s="23">
        <f t="shared" si="7"/>
        <v>8367.0181076917797</v>
      </c>
      <c r="F103" s="10">
        <f t="shared" si="8"/>
        <v>3765.1581484613012</v>
      </c>
      <c r="G103" s="10">
        <f t="shared" si="9"/>
        <v>579.8343548630404</v>
      </c>
      <c r="H103" s="107">
        <v>1</v>
      </c>
      <c r="I103" s="10">
        <f t="shared" si="10"/>
        <v>0</v>
      </c>
      <c r="J103" s="10">
        <f t="shared" si="11"/>
        <v>806.97216249726307</v>
      </c>
      <c r="K103" s="10">
        <f t="shared" si="12"/>
        <v>4601.859959230479</v>
      </c>
      <c r="L103" s="32">
        <f t="shared" si="13"/>
        <v>9753.8246250520824</v>
      </c>
    </row>
    <row r="104" spans="1:12" x14ac:dyDescent="0.2">
      <c r="A104" s="1" t="s">
        <v>99</v>
      </c>
      <c r="B104" s="91">
        <v>337406.03150059184</v>
      </c>
      <c r="C104" s="91">
        <v>337553.32077769149</v>
      </c>
      <c r="D104" s="23">
        <f t="shared" si="7"/>
        <v>147.28927709965501</v>
      </c>
      <c r="F104" s="10">
        <f t="shared" si="8"/>
        <v>66.28017469484476</v>
      </c>
      <c r="G104" s="10">
        <f t="shared" si="9"/>
        <v>10.207146903006093</v>
      </c>
      <c r="H104" s="107">
        <v>1</v>
      </c>
      <c r="I104" s="10">
        <f t="shared" si="10"/>
        <v>0</v>
      </c>
      <c r="J104" s="10">
        <f t="shared" si="11"/>
        <v>14.205580162961644</v>
      </c>
      <c r="K104" s="10">
        <f t="shared" si="12"/>
        <v>81.009102404810264</v>
      </c>
      <c r="L104" s="32">
        <f t="shared" si="13"/>
        <v>171.70200416562275</v>
      </c>
    </row>
    <row r="105" spans="1:12" x14ac:dyDescent="0.2">
      <c r="A105" s="1" t="s">
        <v>100</v>
      </c>
      <c r="B105" s="91">
        <v>1676175.0147948423</v>
      </c>
      <c r="C105" s="91">
        <v>1675811.3809403274</v>
      </c>
      <c r="D105" s="23">
        <f t="shared" si="7"/>
        <v>-363.63385451491922</v>
      </c>
      <c r="F105" s="10">
        <f t="shared" si="8"/>
        <v>-163.63523453171365</v>
      </c>
      <c r="G105" s="10">
        <f t="shared" si="9"/>
        <v>-25.199826117883902</v>
      </c>
      <c r="H105" s="107">
        <v>1</v>
      </c>
      <c r="I105" s="10">
        <f t="shared" si="10"/>
        <v>0</v>
      </c>
      <c r="J105" s="10">
        <f t="shared" si="11"/>
        <v>-35.07132339839908</v>
      </c>
      <c r="K105" s="10">
        <f t="shared" si="12"/>
        <v>-199.9986199832056</v>
      </c>
      <c r="L105" s="32">
        <f t="shared" si="13"/>
        <v>-423.90500403120222</v>
      </c>
    </row>
    <row r="106" spans="1:12" x14ac:dyDescent="0.2">
      <c r="A106" s="1" t="s">
        <v>113</v>
      </c>
      <c r="B106" s="91">
        <v>1765733.3146966193</v>
      </c>
      <c r="C106" s="91">
        <v>1765895.6519317394</v>
      </c>
      <c r="D106" s="23">
        <f t="shared" si="7"/>
        <v>162.33723512012511</v>
      </c>
      <c r="F106" s="10">
        <f t="shared" si="8"/>
        <v>73.051755804056299</v>
      </c>
      <c r="G106" s="10">
        <f t="shared" si="9"/>
        <v>11.24997039382467</v>
      </c>
      <c r="H106" s="107">
        <v>1</v>
      </c>
      <c r="I106" s="10">
        <f t="shared" si="10"/>
        <v>0</v>
      </c>
      <c r="J106" s="10">
        <f t="shared" si="11"/>
        <v>15.656907633352018</v>
      </c>
      <c r="K106" s="10">
        <f t="shared" si="12"/>
        <v>89.285479316068816</v>
      </c>
      <c r="L106" s="32">
        <f t="shared" si="13"/>
        <v>189.24411314730179</v>
      </c>
    </row>
    <row r="107" spans="1:12" x14ac:dyDescent="0.2">
      <c r="A107" s="1" t="s">
        <v>31</v>
      </c>
      <c r="B107" s="91">
        <v>0</v>
      </c>
      <c r="C107" s="91">
        <v>0</v>
      </c>
      <c r="D107" s="23">
        <f t="shared" si="7"/>
        <v>0</v>
      </c>
      <c r="F107" s="10">
        <f t="shared" si="8"/>
        <v>0</v>
      </c>
      <c r="G107" s="10">
        <f t="shared" si="9"/>
        <v>0</v>
      </c>
      <c r="H107" s="107">
        <v>1</v>
      </c>
      <c r="I107" s="10">
        <f t="shared" si="10"/>
        <v>0</v>
      </c>
      <c r="J107" s="10">
        <f t="shared" si="11"/>
        <v>0</v>
      </c>
      <c r="K107" s="10">
        <f t="shared" si="12"/>
        <v>0</v>
      </c>
      <c r="L107" s="32">
        <f t="shared" si="13"/>
        <v>0</v>
      </c>
    </row>
    <row r="108" spans="1:12" x14ac:dyDescent="0.2">
      <c r="A108" s="1" t="s">
        <v>7</v>
      </c>
      <c r="B108" s="91">
        <v>991361.63155102963</v>
      </c>
      <c r="C108" s="91">
        <v>993162.12260632589</v>
      </c>
      <c r="D108" s="23">
        <f t="shared" si="7"/>
        <v>1800.4910552962683</v>
      </c>
      <c r="F108" s="10">
        <f t="shared" si="8"/>
        <v>810.22097488332076</v>
      </c>
      <c r="G108" s="10">
        <f t="shared" si="9"/>
        <v>124.7740301320314</v>
      </c>
      <c r="H108" s="107">
        <v>1.0099199999999999</v>
      </c>
      <c r="I108" s="10">
        <f t="shared" si="10"/>
        <v>9.2751504497522266</v>
      </c>
      <c r="J108" s="10">
        <f t="shared" si="11"/>
        <v>173.65160942029263</v>
      </c>
      <c r="K108" s="10">
        <f t="shared" si="12"/>
        <v>990.27008041294766</v>
      </c>
      <c r="L108" s="32">
        <f t="shared" si="13"/>
        <v>2108.1918452983446</v>
      </c>
    </row>
    <row r="109" spans="1:12" x14ac:dyDescent="0.2">
      <c r="A109" s="1" t="s">
        <v>101</v>
      </c>
      <c r="B109" s="91">
        <v>1200753.5235226364</v>
      </c>
      <c r="C109" s="91">
        <v>1201097.3514809269</v>
      </c>
      <c r="D109" s="23">
        <f t="shared" si="7"/>
        <v>343.82795829046518</v>
      </c>
      <c r="F109" s="10">
        <f t="shared" si="8"/>
        <v>154.72258123070932</v>
      </c>
      <c r="G109" s="10">
        <f t="shared" si="9"/>
        <v>23.827277509529235</v>
      </c>
      <c r="H109" s="107">
        <v>1</v>
      </c>
      <c r="I109" s="10">
        <f t="shared" si="10"/>
        <v>0</v>
      </c>
      <c r="J109" s="10">
        <f t="shared" si="11"/>
        <v>33.161107990624224</v>
      </c>
      <c r="K109" s="10">
        <f t="shared" si="12"/>
        <v>189.10537705975585</v>
      </c>
      <c r="L109" s="32">
        <f t="shared" si="13"/>
        <v>400.81634379061865</v>
      </c>
    </row>
    <row r="110" spans="1:12" x14ac:dyDescent="0.2">
      <c r="A110" s="1" t="s">
        <v>115</v>
      </c>
      <c r="B110" s="91">
        <v>333376.02009724372</v>
      </c>
      <c r="C110" s="91">
        <v>332657.48098869732</v>
      </c>
      <c r="D110" s="23">
        <f t="shared" si="7"/>
        <v>-718.53910854639253</v>
      </c>
      <c r="F110" s="10">
        <f t="shared" si="8"/>
        <v>-323.34259884587664</v>
      </c>
      <c r="G110" s="10">
        <f t="shared" si="9"/>
        <v>-49.794760222265005</v>
      </c>
      <c r="H110" s="107">
        <v>1</v>
      </c>
      <c r="I110" s="10">
        <f t="shared" si="10"/>
        <v>0</v>
      </c>
      <c r="J110" s="10">
        <f t="shared" si="11"/>
        <v>-69.300801169474155</v>
      </c>
      <c r="K110" s="10">
        <f t="shared" si="12"/>
        <v>-395.19650970051595</v>
      </c>
      <c r="L110" s="32">
        <f t="shared" si="13"/>
        <v>-837.63466993813176</v>
      </c>
    </row>
    <row r="111" spans="1:12" x14ac:dyDescent="0.2">
      <c r="A111" s="1" t="s">
        <v>103</v>
      </c>
      <c r="B111" s="91">
        <v>1120023.1817252301</v>
      </c>
      <c r="C111" s="91">
        <v>1118284.7584699111</v>
      </c>
      <c r="D111" s="23">
        <f t="shared" si="7"/>
        <v>-1738.4232553190086</v>
      </c>
      <c r="F111" s="10">
        <f t="shared" si="8"/>
        <v>-782.29046489355392</v>
      </c>
      <c r="G111" s="10">
        <f t="shared" si="9"/>
        <v>-120.47273159360731</v>
      </c>
      <c r="H111" s="107">
        <v>1</v>
      </c>
      <c r="I111" s="10">
        <f t="shared" si="10"/>
        <v>0</v>
      </c>
      <c r="J111" s="10">
        <f t="shared" si="11"/>
        <v>-167.66536842924566</v>
      </c>
      <c r="K111" s="10">
        <f t="shared" si="12"/>
        <v>-956.1327904254548</v>
      </c>
      <c r="L111" s="32">
        <f t="shared" si="13"/>
        <v>-2026.5613553418616</v>
      </c>
    </row>
    <row r="112" spans="1:12" x14ac:dyDescent="0.2">
      <c r="A112" s="1" t="s">
        <v>69</v>
      </c>
      <c r="B112" s="91">
        <v>509785.99511613284</v>
      </c>
      <c r="C112" s="91">
        <v>509650.85497974878</v>
      </c>
      <c r="D112" s="23">
        <f t="shared" si="7"/>
        <v>-135.14013638405595</v>
      </c>
      <c r="F112" s="10">
        <f t="shared" si="8"/>
        <v>-60.813061372825182</v>
      </c>
      <c r="G112" s="10">
        <f t="shared" si="9"/>
        <v>-9.3652114514150782</v>
      </c>
      <c r="H112" s="107">
        <v>1</v>
      </c>
      <c r="I112" s="10">
        <f t="shared" si="10"/>
        <v>0</v>
      </c>
      <c r="J112" s="10">
        <f t="shared" si="11"/>
        <v>-13.033834359431266</v>
      </c>
      <c r="K112" s="10">
        <f t="shared" si="12"/>
        <v>-74.327075011230775</v>
      </c>
      <c r="L112" s="32">
        <f t="shared" si="13"/>
        <v>-157.53918219490231</v>
      </c>
    </row>
    <row r="113" spans="1:12" x14ac:dyDescent="0.2">
      <c r="A113" s="1" t="s">
        <v>104</v>
      </c>
      <c r="B113" s="91">
        <v>518566.67849116662</v>
      </c>
      <c r="C113" s="91">
        <v>517504.06857536401</v>
      </c>
      <c r="D113" s="23">
        <f t="shared" si="7"/>
        <v>-1062.6099158026045</v>
      </c>
      <c r="F113" s="10">
        <f t="shared" si="8"/>
        <v>-478.17446211117203</v>
      </c>
      <c r="G113" s="10">
        <f t="shared" si="9"/>
        <v>-73.638867165120487</v>
      </c>
      <c r="H113" s="107">
        <v>1</v>
      </c>
      <c r="I113" s="10">
        <f t="shared" si="10"/>
        <v>0</v>
      </c>
      <c r="J113" s="10">
        <f t="shared" si="11"/>
        <v>-102.48533116690255</v>
      </c>
      <c r="K113" s="10">
        <f t="shared" si="12"/>
        <v>-584.43545369143249</v>
      </c>
      <c r="L113" s="32">
        <f t="shared" si="13"/>
        <v>-1238.7341141346276</v>
      </c>
    </row>
    <row r="114" spans="1:12" x14ac:dyDescent="0.2">
      <c r="A114" s="1" t="s">
        <v>105</v>
      </c>
      <c r="B114" s="91">
        <v>260364.37730463696</v>
      </c>
      <c r="C114" s="91">
        <v>260503.20756085575</v>
      </c>
      <c r="D114" s="23">
        <f t="shared" si="7"/>
        <v>138.83025621878915</v>
      </c>
      <c r="F114" s="10">
        <f t="shared" si="8"/>
        <v>62.473615298455115</v>
      </c>
      <c r="G114" s="10">
        <f t="shared" si="9"/>
        <v>9.620936755962088</v>
      </c>
      <c r="H114" s="107">
        <v>1</v>
      </c>
      <c r="I114" s="10">
        <f t="shared" si="10"/>
        <v>0</v>
      </c>
      <c r="J114" s="10">
        <f t="shared" si="11"/>
        <v>13.389734626955628</v>
      </c>
      <c r="K114" s="10">
        <f t="shared" si="12"/>
        <v>76.35664092033403</v>
      </c>
      <c r="L114" s="32">
        <f t="shared" si="13"/>
        <v>161.84092760170688</v>
      </c>
    </row>
    <row r="115" spans="1:12" x14ac:dyDescent="0.2">
      <c r="A115" s="1" t="s">
        <v>106</v>
      </c>
      <c r="B115" s="91">
        <v>851871.73020637326</v>
      </c>
      <c r="C115" s="91">
        <v>851998.90547805489</v>
      </c>
      <c r="D115" s="23">
        <f t="shared" si="7"/>
        <v>127.17527168162633</v>
      </c>
      <c r="F115" s="10">
        <f t="shared" si="8"/>
        <v>57.228872256731847</v>
      </c>
      <c r="G115" s="10">
        <f t="shared" si="9"/>
        <v>8.8132463275367048</v>
      </c>
      <c r="H115" s="107">
        <v>1</v>
      </c>
      <c r="I115" s="10">
        <f t="shared" si="10"/>
        <v>0</v>
      </c>
      <c r="J115" s="10">
        <f t="shared" si="11"/>
        <v>12.265648607925716</v>
      </c>
      <c r="K115" s="10">
        <f t="shared" si="12"/>
        <v>69.94639942489448</v>
      </c>
      <c r="L115" s="32">
        <f t="shared" si="13"/>
        <v>148.25416661708874</v>
      </c>
    </row>
    <row r="116" spans="1:12" x14ac:dyDescent="0.2">
      <c r="A116" s="1" t="s">
        <v>107</v>
      </c>
      <c r="B116" s="91">
        <v>3154714.1579147642</v>
      </c>
      <c r="C116" s="91">
        <v>3147523.4732832736</v>
      </c>
      <c r="D116" s="23">
        <f t="shared" si="7"/>
        <v>-7190.6846314906143</v>
      </c>
      <c r="F116" s="10">
        <f t="shared" si="8"/>
        <v>-3235.8080841707765</v>
      </c>
      <c r="G116" s="10">
        <f t="shared" si="9"/>
        <v>-498.3144449622996</v>
      </c>
      <c r="H116" s="107">
        <v>1</v>
      </c>
      <c r="I116" s="10">
        <f t="shared" si="10"/>
        <v>0</v>
      </c>
      <c r="J116" s="10">
        <f t="shared" si="11"/>
        <v>-693.51855729527153</v>
      </c>
      <c r="K116" s="10">
        <f t="shared" si="12"/>
        <v>-3954.8765473198382</v>
      </c>
      <c r="L116" s="32">
        <f t="shared" si="13"/>
        <v>-8382.5176337481862</v>
      </c>
    </row>
    <row r="117" spans="1:12" x14ac:dyDescent="0.2">
      <c r="A117" s="1" t="s">
        <v>108</v>
      </c>
      <c r="B117" s="91">
        <v>1684910.1665614091</v>
      </c>
      <c r="C117" s="91">
        <v>1687302.0839494579</v>
      </c>
      <c r="D117" s="23">
        <f t="shared" si="7"/>
        <v>2391.9173880487215</v>
      </c>
      <c r="F117" s="10">
        <f t="shared" si="8"/>
        <v>1076.3628246219248</v>
      </c>
      <c r="G117" s="10">
        <f t="shared" si="9"/>
        <v>165.75987499177643</v>
      </c>
      <c r="H117" s="107">
        <v>1</v>
      </c>
      <c r="I117" s="10">
        <f t="shared" si="10"/>
        <v>0</v>
      </c>
      <c r="J117" s="10">
        <f t="shared" si="11"/>
        <v>230.69278951052394</v>
      </c>
      <c r="K117" s="10">
        <f t="shared" si="12"/>
        <v>1315.5545634267969</v>
      </c>
      <c r="L117" s="32">
        <f t="shared" si="13"/>
        <v>2788.3700525510221</v>
      </c>
    </row>
    <row r="118" spans="1:12" x14ac:dyDescent="0.2">
      <c r="A118" s="1" t="s">
        <v>92</v>
      </c>
      <c r="B118" s="91">
        <v>0</v>
      </c>
      <c r="C118" s="91">
        <v>0</v>
      </c>
      <c r="D118" s="23">
        <f t="shared" si="7"/>
        <v>0</v>
      </c>
      <c r="F118" s="10">
        <f t="shared" si="8"/>
        <v>0</v>
      </c>
      <c r="G118" s="10">
        <f t="shared" si="9"/>
        <v>0</v>
      </c>
      <c r="H118" s="107">
        <v>1</v>
      </c>
      <c r="I118" s="10">
        <f t="shared" si="10"/>
        <v>0</v>
      </c>
      <c r="J118" s="10">
        <f t="shared" si="11"/>
        <v>0</v>
      </c>
      <c r="K118" s="10">
        <f t="shared" si="12"/>
        <v>0</v>
      </c>
      <c r="L118" s="32">
        <f t="shared" si="13"/>
        <v>0</v>
      </c>
    </row>
    <row r="119" spans="1:12" x14ac:dyDescent="0.2">
      <c r="A119" s="1" t="s">
        <v>110</v>
      </c>
      <c r="B119" s="91">
        <v>2194910.7755842218</v>
      </c>
      <c r="C119" s="91">
        <v>2194418.304874483</v>
      </c>
      <c r="D119" s="23">
        <f t="shared" si="7"/>
        <v>-492.47070973878726</v>
      </c>
      <c r="F119" s="10">
        <f t="shared" si="8"/>
        <v>-221.61181938245429</v>
      </c>
      <c r="G119" s="10">
        <f t="shared" si="9"/>
        <v>-34.128220184897962</v>
      </c>
      <c r="H119" s="107">
        <v>1.0025500000000001</v>
      </c>
      <c r="I119" s="10">
        <f t="shared" si="10"/>
        <v>-0.65213710089676158</v>
      </c>
      <c r="J119" s="10">
        <f t="shared" si="11"/>
        <v>-47.497226429943176</v>
      </c>
      <c r="K119" s="10">
        <f t="shared" si="12"/>
        <v>-270.85889035633301</v>
      </c>
      <c r="L119" s="32">
        <f t="shared" si="13"/>
        <v>-574.7482934545252</v>
      </c>
    </row>
    <row r="120" spans="1:12" x14ac:dyDescent="0.2">
      <c r="A120" s="1" t="s">
        <v>111</v>
      </c>
      <c r="B120" s="91">
        <v>3882694.2392854188</v>
      </c>
      <c r="C120" s="91">
        <v>3878863.6836555195</v>
      </c>
      <c r="D120" s="23">
        <f t="shared" si="7"/>
        <v>-3830.5556298992597</v>
      </c>
      <c r="F120" s="10">
        <f t="shared" si="8"/>
        <v>-1723.7500334546669</v>
      </c>
      <c r="G120" s="10">
        <f t="shared" si="9"/>
        <v>-265.45750515201871</v>
      </c>
      <c r="H120" s="107">
        <v>1</v>
      </c>
      <c r="I120" s="10">
        <f t="shared" si="10"/>
        <v>0</v>
      </c>
      <c r="J120" s="10">
        <f t="shared" si="11"/>
        <v>-369.44485125282358</v>
      </c>
      <c r="K120" s="10">
        <f t="shared" si="12"/>
        <v>-2106.805596444593</v>
      </c>
      <c r="L120" s="32">
        <f t="shared" si="13"/>
        <v>-4465.4579863041017</v>
      </c>
    </row>
    <row r="121" spans="1:12" x14ac:dyDescent="0.2">
      <c r="A121" s="1" t="s">
        <v>64</v>
      </c>
      <c r="B121" s="91">
        <v>0</v>
      </c>
      <c r="C121" s="91">
        <v>0</v>
      </c>
      <c r="D121" s="23">
        <f t="shared" si="7"/>
        <v>0</v>
      </c>
      <c r="F121" s="10">
        <f t="shared" si="8"/>
        <v>0</v>
      </c>
      <c r="G121" s="10">
        <f t="shared" si="9"/>
        <v>0</v>
      </c>
      <c r="H121" s="107">
        <v>1</v>
      </c>
      <c r="I121" s="10">
        <f t="shared" si="10"/>
        <v>0</v>
      </c>
      <c r="J121" s="10">
        <f t="shared" si="11"/>
        <v>0</v>
      </c>
      <c r="K121" s="10">
        <f t="shared" si="12"/>
        <v>0</v>
      </c>
      <c r="L121" s="32">
        <f t="shared" si="13"/>
        <v>0</v>
      </c>
    </row>
    <row r="122" spans="1:12" x14ac:dyDescent="0.2">
      <c r="A122" s="1" t="s">
        <v>112</v>
      </c>
      <c r="B122" s="91">
        <v>13303874.153679721</v>
      </c>
      <c r="C122" s="91">
        <v>13295957.096137624</v>
      </c>
      <c r="D122" s="23">
        <f t="shared" si="7"/>
        <v>-7917.0575420968235</v>
      </c>
      <c r="F122" s="10">
        <f t="shared" si="8"/>
        <v>-3562.6758939435708</v>
      </c>
      <c r="G122" s="10">
        <f t="shared" si="9"/>
        <v>-548.65208766730996</v>
      </c>
      <c r="H122" s="107">
        <v>1</v>
      </c>
      <c r="I122" s="10">
        <f t="shared" si="10"/>
        <v>0</v>
      </c>
      <c r="J122" s="10">
        <f t="shared" si="11"/>
        <v>-763.57490364313776</v>
      </c>
      <c r="K122" s="10">
        <f t="shared" si="12"/>
        <v>-4354.3816481532531</v>
      </c>
      <c r="L122" s="32">
        <f t="shared" si="13"/>
        <v>-9229.2845334072717</v>
      </c>
    </row>
    <row r="123" spans="1:12" x14ac:dyDescent="0.2">
      <c r="A123" s="1" t="s">
        <v>114</v>
      </c>
      <c r="B123" s="91">
        <v>952783.8549460381</v>
      </c>
      <c r="C123" s="91">
        <v>951976.12935194338</v>
      </c>
      <c r="D123" s="23">
        <f t="shared" si="7"/>
        <v>-807.7255940947216</v>
      </c>
      <c r="F123" s="10">
        <f t="shared" si="8"/>
        <v>-363.47651734262473</v>
      </c>
      <c r="G123" s="10">
        <f t="shared" si="9"/>
        <v>-55.975383670764209</v>
      </c>
      <c r="H123" s="107">
        <v>1</v>
      </c>
      <c r="I123" s="10">
        <f t="shared" si="10"/>
        <v>0</v>
      </c>
      <c r="J123" s="10">
        <f t="shared" si="11"/>
        <v>-77.902552735220539</v>
      </c>
      <c r="K123" s="10">
        <f t="shared" si="12"/>
        <v>-444.24907675209693</v>
      </c>
      <c r="L123" s="32">
        <f t="shared" si="13"/>
        <v>-941.60353050070637</v>
      </c>
    </row>
    <row r="124" spans="1:12" x14ac:dyDescent="0.2">
      <c r="A124" s="1" t="s">
        <v>116</v>
      </c>
      <c r="B124" s="91">
        <v>742610.03720833804</v>
      </c>
      <c r="C124" s="91">
        <v>742303.53740775469</v>
      </c>
      <c r="D124" s="23">
        <f t="shared" si="7"/>
        <v>-306.49980058334768</v>
      </c>
      <c r="F124" s="10">
        <f t="shared" si="8"/>
        <v>-137.92491026250647</v>
      </c>
      <c r="G124" s="10">
        <f t="shared" si="9"/>
        <v>-21.240436180425995</v>
      </c>
      <c r="H124" s="107">
        <v>1</v>
      </c>
      <c r="I124" s="10">
        <f t="shared" si="10"/>
        <v>0</v>
      </c>
      <c r="J124" s="10">
        <f t="shared" si="11"/>
        <v>-29.560926449334183</v>
      </c>
      <c r="K124" s="10">
        <f t="shared" si="12"/>
        <v>-168.57489032084123</v>
      </c>
      <c r="L124" s="32">
        <f t="shared" si="13"/>
        <v>-357.30116321310788</v>
      </c>
    </row>
    <row r="125" spans="1:12" x14ac:dyDescent="0.2">
      <c r="A125" s="1" t="s">
        <v>117</v>
      </c>
      <c r="B125" s="91">
        <v>4988676.5941310748</v>
      </c>
      <c r="C125" s="91">
        <v>4994687.7296748348</v>
      </c>
      <c r="D125" s="23">
        <f t="shared" si="7"/>
        <v>6011.1355437599123</v>
      </c>
      <c r="F125" s="10">
        <f t="shared" si="8"/>
        <v>2705.0109946919606</v>
      </c>
      <c r="G125" s="10">
        <f t="shared" si="9"/>
        <v>416.57169318256194</v>
      </c>
      <c r="H125" s="107">
        <v>1</v>
      </c>
      <c r="I125" s="10">
        <f t="shared" si="10"/>
        <v>0</v>
      </c>
      <c r="J125" s="10">
        <f t="shared" si="11"/>
        <v>579.75481663566029</v>
      </c>
      <c r="K125" s="10">
        <f t="shared" si="12"/>
        <v>3306.1245490679521</v>
      </c>
      <c r="L125" s="32">
        <f t="shared" si="13"/>
        <v>7007.4620535781351</v>
      </c>
    </row>
    <row r="126" spans="1:12" x14ac:dyDescent="0.2">
      <c r="A126" s="1" t="s">
        <v>118</v>
      </c>
      <c r="B126" s="91">
        <v>31746353.140755329</v>
      </c>
      <c r="C126" s="91">
        <v>31633677.744121455</v>
      </c>
      <c r="D126" s="23">
        <f t="shared" si="7"/>
        <v>-112675.39663387462</v>
      </c>
      <c r="F126" s="10">
        <f t="shared" si="8"/>
        <v>-50703.928485243581</v>
      </c>
      <c r="G126" s="10">
        <f t="shared" si="9"/>
        <v>-7808.4049867275116</v>
      </c>
      <c r="H126" s="107">
        <v>1.03227</v>
      </c>
      <c r="I126" s="10">
        <f t="shared" si="10"/>
        <v>-1888.1930011405084</v>
      </c>
      <c r="J126" s="10">
        <f t="shared" si="11"/>
        <v>-10867.1819890394</v>
      </c>
      <c r="K126" s="10">
        <f t="shared" si="12"/>
        <v>-61971.468148631051</v>
      </c>
      <c r="L126" s="32">
        <f t="shared" si="13"/>
        <v>-133239.17661078204</v>
      </c>
    </row>
    <row r="127" spans="1:12" x14ac:dyDescent="0.2">
      <c r="A127" s="1" t="s">
        <v>125</v>
      </c>
      <c r="B127" s="91">
        <v>1141873.5293133738</v>
      </c>
      <c r="C127" s="91">
        <v>1142606.8060086966</v>
      </c>
      <c r="D127" s="23">
        <f t="shared" si="7"/>
        <v>733.27669532271102</v>
      </c>
      <c r="F127" s="10">
        <f t="shared" si="8"/>
        <v>329.97451289521996</v>
      </c>
      <c r="G127" s="10">
        <f t="shared" si="9"/>
        <v>50.816074985863871</v>
      </c>
      <c r="H127" s="107">
        <v>1</v>
      </c>
      <c r="I127" s="10">
        <f t="shared" si="10"/>
        <v>0</v>
      </c>
      <c r="J127" s="10">
        <f t="shared" si="11"/>
        <v>70.722194325052939</v>
      </c>
      <c r="K127" s="10">
        <f t="shared" si="12"/>
        <v>403.30218242749112</v>
      </c>
      <c r="L127" s="32">
        <f t="shared" si="13"/>
        <v>854.81496463362782</v>
      </c>
    </row>
    <row r="128" spans="1:12" x14ac:dyDescent="0.2">
      <c r="A128" s="1" t="s">
        <v>22</v>
      </c>
      <c r="B128" s="91">
        <v>0</v>
      </c>
      <c r="C128" s="91">
        <v>0</v>
      </c>
      <c r="D128" s="23">
        <f t="shared" si="7"/>
        <v>0</v>
      </c>
      <c r="F128" s="10">
        <f t="shared" si="8"/>
        <v>0</v>
      </c>
      <c r="G128" s="10">
        <f t="shared" si="9"/>
        <v>0</v>
      </c>
      <c r="H128" s="107">
        <v>1</v>
      </c>
      <c r="I128" s="10">
        <f t="shared" si="10"/>
        <v>0</v>
      </c>
      <c r="J128" s="10">
        <f t="shared" si="11"/>
        <v>0</v>
      </c>
      <c r="K128" s="10">
        <f t="shared" si="12"/>
        <v>0</v>
      </c>
      <c r="L128" s="32">
        <f t="shared" si="13"/>
        <v>0</v>
      </c>
    </row>
    <row r="129" spans="1:12" x14ac:dyDescent="0.2">
      <c r="A129" s="1" t="s">
        <v>126</v>
      </c>
      <c r="B129" s="91">
        <v>927295.5429069472</v>
      </c>
      <c r="C129" s="91">
        <v>927012.97078169894</v>
      </c>
      <c r="D129" s="23">
        <f t="shared" si="7"/>
        <v>-282.57212524826173</v>
      </c>
      <c r="F129" s="10">
        <f t="shared" si="8"/>
        <v>-127.15745636171778</v>
      </c>
      <c r="G129" s="10">
        <f t="shared" si="9"/>
        <v>-19.582248279704537</v>
      </c>
      <c r="H129" s="107">
        <v>1</v>
      </c>
      <c r="I129" s="10">
        <f t="shared" si="10"/>
        <v>0</v>
      </c>
      <c r="J129" s="10">
        <f t="shared" si="11"/>
        <v>-27.253178616096427</v>
      </c>
      <c r="K129" s="10">
        <f t="shared" si="12"/>
        <v>-155.41466888654395</v>
      </c>
      <c r="L129" s="32">
        <f t="shared" si="13"/>
        <v>-329.40755214406272</v>
      </c>
    </row>
    <row r="130" spans="1:12" x14ac:dyDescent="0.2">
      <c r="A130" s="1" t="s">
        <v>127</v>
      </c>
      <c r="B130" s="91">
        <v>3590934.7284609736</v>
      </c>
      <c r="C130" s="91">
        <v>3589147.4687995813</v>
      </c>
      <c r="D130" s="23">
        <f t="shared" si="7"/>
        <v>-1787.2596613923088</v>
      </c>
      <c r="F130" s="10">
        <f t="shared" si="8"/>
        <v>-804.26684762653895</v>
      </c>
      <c r="G130" s="10">
        <f t="shared" si="9"/>
        <v>-123.85709453448699</v>
      </c>
      <c r="H130" s="107">
        <v>1</v>
      </c>
      <c r="I130" s="10">
        <f t="shared" si="10"/>
        <v>0</v>
      </c>
      <c r="J130" s="10">
        <f t="shared" si="11"/>
        <v>-172.37548375472059</v>
      </c>
      <c r="K130" s="10">
        <f t="shared" si="12"/>
        <v>-982.99281376576994</v>
      </c>
      <c r="L130" s="32">
        <f t="shared" si="13"/>
        <v>-2083.4922396815164</v>
      </c>
    </row>
    <row r="131" spans="1:12" x14ac:dyDescent="0.2">
      <c r="A131" s="1" t="s">
        <v>130</v>
      </c>
      <c r="B131" s="91">
        <v>10405655.147841161</v>
      </c>
      <c r="C131" s="91">
        <v>10414503.07798994</v>
      </c>
      <c r="D131" s="23">
        <f t="shared" si="7"/>
        <v>8847.9301487784833</v>
      </c>
      <c r="F131" s="10">
        <f t="shared" si="8"/>
        <v>3981.5685669503177</v>
      </c>
      <c r="G131" s="10">
        <f t="shared" si="9"/>
        <v>613.16155931034893</v>
      </c>
      <c r="H131" s="107">
        <v>1</v>
      </c>
      <c r="I131" s="10">
        <f t="shared" si="10"/>
        <v>0</v>
      </c>
      <c r="J131" s="10">
        <f t="shared" si="11"/>
        <v>853.35459226754722</v>
      </c>
      <c r="K131" s="10">
        <f t="shared" si="12"/>
        <v>4866.361581828166</v>
      </c>
      <c r="L131" s="32">
        <f t="shared" si="13"/>
        <v>10314.44630035638</v>
      </c>
    </row>
    <row r="132" spans="1:12" x14ac:dyDescent="0.2">
      <c r="A132" s="1" t="s">
        <v>97</v>
      </c>
      <c r="B132" s="91">
        <v>227104.89724157698</v>
      </c>
      <c r="C132" s="91">
        <v>226819.58812040873</v>
      </c>
      <c r="D132" s="23">
        <f t="shared" si="7"/>
        <v>-285.30912116824766</v>
      </c>
      <c r="F132" s="10">
        <f t="shared" si="8"/>
        <v>-128.38910452571145</v>
      </c>
      <c r="G132" s="10">
        <f t="shared" si="9"/>
        <v>-19.771922096959564</v>
      </c>
      <c r="H132" s="107">
        <v>1</v>
      </c>
      <c r="I132" s="10">
        <f t="shared" si="10"/>
        <v>0</v>
      </c>
      <c r="J132" s="10">
        <f t="shared" si="11"/>
        <v>-27.517153127430017</v>
      </c>
      <c r="K132" s="10">
        <f t="shared" si="12"/>
        <v>-156.92001664253621</v>
      </c>
      <c r="L132" s="32">
        <f t="shared" si="13"/>
        <v>-332.59819639263725</v>
      </c>
    </row>
    <row r="133" spans="1:12" x14ac:dyDescent="0.2">
      <c r="A133" s="1" t="s">
        <v>131</v>
      </c>
      <c r="B133" s="91">
        <v>4193632.6284214486</v>
      </c>
      <c r="C133" s="91">
        <v>4199486.106648189</v>
      </c>
      <c r="D133" s="23">
        <f t="shared" si="7"/>
        <v>5853.4782267403789</v>
      </c>
      <c r="F133" s="10">
        <f t="shared" si="8"/>
        <v>2634.0652020331704</v>
      </c>
      <c r="G133" s="10">
        <f t="shared" si="9"/>
        <v>405.64604111310825</v>
      </c>
      <c r="H133" s="107">
        <v>1</v>
      </c>
      <c r="I133" s="10">
        <f t="shared" si="10"/>
        <v>0</v>
      </c>
      <c r="J133" s="10">
        <f t="shared" si="11"/>
        <v>564.5492721500076</v>
      </c>
      <c r="K133" s="10">
        <f t="shared" si="12"/>
        <v>3219.4130247072085</v>
      </c>
      <c r="L133" s="32">
        <f t="shared" si="13"/>
        <v>6823.673540003495</v>
      </c>
    </row>
    <row r="134" spans="1:12" x14ac:dyDescent="0.2">
      <c r="A134" s="1" t="s">
        <v>50</v>
      </c>
      <c r="B134" s="91">
        <v>411945.66870589042</v>
      </c>
      <c r="C134" s="91">
        <v>412159.53432592924</v>
      </c>
      <c r="D134" s="23">
        <f t="shared" si="7"/>
        <v>213.86562003882136</v>
      </c>
      <c r="F134" s="10">
        <f t="shared" si="8"/>
        <v>96.239529017469621</v>
      </c>
      <c r="G134" s="10">
        <f t="shared" si="9"/>
        <v>14.820887468690321</v>
      </c>
      <c r="H134" s="107">
        <v>1</v>
      </c>
      <c r="I134" s="10">
        <f t="shared" si="10"/>
        <v>0</v>
      </c>
      <c r="J134" s="10">
        <f t="shared" si="11"/>
        <v>20.62665571715328</v>
      </c>
      <c r="K134" s="10">
        <f t="shared" si="12"/>
        <v>117.62609102135175</v>
      </c>
      <c r="L134" s="32">
        <f t="shared" si="13"/>
        <v>249.31316322466498</v>
      </c>
    </row>
    <row r="135" spans="1:12" x14ac:dyDescent="0.2">
      <c r="A135" s="1" t="s">
        <v>132</v>
      </c>
      <c r="B135" s="91">
        <v>451877.21034716815</v>
      </c>
      <c r="C135" s="91">
        <v>451534.56798078131</v>
      </c>
      <c r="D135" s="23">
        <f t="shared" si="7"/>
        <v>-342.6423663868336</v>
      </c>
      <c r="F135" s="10">
        <f t="shared" si="8"/>
        <v>-154.18906487407511</v>
      </c>
      <c r="G135" s="10">
        <f t="shared" si="9"/>
        <v>-23.745115990607566</v>
      </c>
      <c r="H135" s="107">
        <v>1</v>
      </c>
      <c r="I135" s="10">
        <f t="shared" si="10"/>
        <v>0</v>
      </c>
      <c r="J135" s="10">
        <f t="shared" si="11"/>
        <v>-33.046761439678754</v>
      </c>
      <c r="K135" s="10">
        <f t="shared" si="12"/>
        <v>-188.45330151275849</v>
      </c>
      <c r="L135" s="32">
        <f t="shared" si="13"/>
        <v>-399.43424381711992</v>
      </c>
    </row>
    <row r="136" spans="1:12" x14ac:dyDescent="0.2">
      <c r="A136" s="1" t="s">
        <v>34</v>
      </c>
      <c r="B136" s="91">
        <v>462407.30123469624</v>
      </c>
      <c r="C136" s="91">
        <v>462091.4775919586</v>
      </c>
      <c r="D136" s="23">
        <f t="shared" ref="D136:D148" si="14">C136-B136</f>
        <v>-315.8236427376396</v>
      </c>
      <c r="F136" s="10">
        <f t="shared" ref="F136:F148" si="15">D136*$F$5</f>
        <v>-142.12063923193782</v>
      </c>
      <c r="G136" s="10">
        <f t="shared" ref="G136:G148" si="16">F136*$G$5</f>
        <v>-21.886578441718424</v>
      </c>
      <c r="H136" s="107">
        <v>1</v>
      </c>
      <c r="I136" s="10">
        <f t="shared" ref="I136:I148" si="17">(F136+G136)*(H136-1)</f>
        <v>0</v>
      </c>
      <c r="J136" s="10">
        <f t="shared" ref="J136:J148" si="18">F136*$J$5</f>
        <v>-30.460181233916899</v>
      </c>
      <c r="K136" s="10">
        <f t="shared" ref="K136:K148" si="19">D136*$K$5</f>
        <v>-173.70300350570179</v>
      </c>
      <c r="L136" s="32">
        <f t="shared" ref="L136:L148" si="20">F136+G136+I136+J136+K136</f>
        <v>-368.17040241327493</v>
      </c>
    </row>
    <row r="137" spans="1:12" x14ac:dyDescent="0.2">
      <c r="A137" s="1" t="s">
        <v>133</v>
      </c>
      <c r="B137" s="91">
        <v>830825.94107858255</v>
      </c>
      <c r="C137" s="91">
        <v>831609.96838131757</v>
      </c>
      <c r="D137" s="23">
        <f t="shared" si="14"/>
        <v>784.02730273501948</v>
      </c>
      <c r="F137" s="10">
        <f t="shared" si="15"/>
        <v>352.81228623075879</v>
      </c>
      <c r="G137" s="10">
        <f t="shared" si="16"/>
        <v>54.333092079536854</v>
      </c>
      <c r="H137" s="107">
        <v>1</v>
      </c>
      <c r="I137" s="10">
        <f t="shared" si="17"/>
        <v>0</v>
      </c>
      <c r="J137" s="10">
        <f t="shared" si="18"/>
        <v>75.616928253489291</v>
      </c>
      <c r="K137" s="10">
        <f t="shared" si="19"/>
        <v>431.21501650426075</v>
      </c>
      <c r="L137" s="32">
        <f t="shared" si="20"/>
        <v>913.97732306804573</v>
      </c>
    </row>
    <row r="138" spans="1:12" x14ac:dyDescent="0.2">
      <c r="A138" s="1" t="s">
        <v>102</v>
      </c>
      <c r="B138" s="91">
        <v>303495.83643562568</v>
      </c>
      <c r="C138" s="91">
        <v>304684.57514722354</v>
      </c>
      <c r="D138" s="23">
        <f t="shared" si="14"/>
        <v>1188.7387115978636</v>
      </c>
      <c r="F138" s="10">
        <f t="shared" si="15"/>
        <v>534.93242021903859</v>
      </c>
      <c r="G138" s="10">
        <f t="shared" si="16"/>
        <v>82.379592713731938</v>
      </c>
      <c r="H138" s="107">
        <v>1</v>
      </c>
      <c r="I138" s="10">
        <f t="shared" si="17"/>
        <v>0</v>
      </c>
      <c r="J138" s="10">
        <f t="shared" si="18"/>
        <v>114.65005051924953</v>
      </c>
      <c r="K138" s="10">
        <f t="shared" si="19"/>
        <v>653.80629137882499</v>
      </c>
      <c r="L138" s="32">
        <f t="shared" si="20"/>
        <v>1385.7683548308451</v>
      </c>
    </row>
    <row r="139" spans="1:12" x14ac:dyDescent="0.2">
      <c r="A139" s="1" t="s">
        <v>134</v>
      </c>
      <c r="B139" s="91">
        <v>1471416.128048073</v>
      </c>
      <c r="C139" s="91">
        <v>1472626.0650369567</v>
      </c>
      <c r="D139" s="23">
        <f t="shared" si="14"/>
        <v>1209.9369888836518</v>
      </c>
      <c r="F139" s="10">
        <f t="shared" si="15"/>
        <v>544.47164499764335</v>
      </c>
      <c r="G139" s="10">
        <f t="shared" si="16"/>
        <v>83.848633329637082</v>
      </c>
      <c r="H139" s="107">
        <v>1</v>
      </c>
      <c r="I139" s="10">
        <f t="shared" si="17"/>
        <v>0</v>
      </c>
      <c r="J139" s="10">
        <f t="shared" si="18"/>
        <v>116.69455663150515</v>
      </c>
      <c r="K139" s="10">
        <f t="shared" si="19"/>
        <v>665.46534388600855</v>
      </c>
      <c r="L139" s="32">
        <f t="shared" si="20"/>
        <v>1410.4801788447942</v>
      </c>
    </row>
    <row r="140" spans="1:12" x14ac:dyDescent="0.2">
      <c r="A140" s="1" t="s">
        <v>135</v>
      </c>
      <c r="B140" s="91">
        <v>282671.94318582816</v>
      </c>
      <c r="C140" s="91">
        <v>282504.0334879182</v>
      </c>
      <c r="D140" s="23">
        <f t="shared" si="14"/>
        <v>-167.90969790995587</v>
      </c>
      <c r="F140" s="10">
        <f t="shared" si="15"/>
        <v>-75.559364059480146</v>
      </c>
      <c r="G140" s="10">
        <f t="shared" si="16"/>
        <v>-11.636142065159943</v>
      </c>
      <c r="H140" s="107">
        <v>1</v>
      </c>
      <c r="I140" s="10">
        <f t="shared" si="17"/>
        <v>0</v>
      </c>
      <c r="J140" s="10">
        <f t="shared" si="18"/>
        <v>-16.194353864502318</v>
      </c>
      <c r="K140" s="10">
        <f t="shared" si="19"/>
        <v>-92.350333850475735</v>
      </c>
      <c r="L140" s="32">
        <f t="shared" si="20"/>
        <v>-195.74019383961814</v>
      </c>
    </row>
    <row r="141" spans="1:12" x14ac:dyDescent="0.2">
      <c r="A141" s="1" t="s">
        <v>136</v>
      </c>
      <c r="B141" s="91">
        <v>2014715.5622620846</v>
      </c>
      <c r="C141" s="91">
        <v>2010947.4149418757</v>
      </c>
      <c r="D141" s="23">
        <f t="shared" si="14"/>
        <v>-3768.1473202088382</v>
      </c>
      <c r="F141" s="10">
        <f t="shared" si="15"/>
        <v>-1695.6662940939773</v>
      </c>
      <c r="G141" s="10">
        <f t="shared" si="16"/>
        <v>-261.13260929047249</v>
      </c>
      <c r="H141" s="107">
        <v>1</v>
      </c>
      <c r="I141" s="10">
        <f t="shared" si="17"/>
        <v>0</v>
      </c>
      <c r="J141" s="10">
        <f t="shared" si="18"/>
        <v>-363.42576918792633</v>
      </c>
      <c r="K141" s="10">
        <f t="shared" si="19"/>
        <v>-2072.4810261148614</v>
      </c>
      <c r="L141" s="32">
        <f t="shared" si="20"/>
        <v>-4392.7056986872376</v>
      </c>
    </row>
    <row r="142" spans="1:12" x14ac:dyDescent="0.2">
      <c r="A142" s="1" t="s">
        <v>137</v>
      </c>
      <c r="B142" s="91">
        <v>3802181.7127711959</v>
      </c>
      <c r="C142" s="91">
        <v>3800352.3905049874</v>
      </c>
      <c r="D142" s="23">
        <f t="shared" si="14"/>
        <v>-1829.3222662084736</v>
      </c>
      <c r="F142" s="10">
        <f t="shared" si="15"/>
        <v>-823.19501979381312</v>
      </c>
      <c r="G142" s="10">
        <f t="shared" si="16"/>
        <v>-126.77203304824722</v>
      </c>
      <c r="H142" s="107">
        <v>1</v>
      </c>
      <c r="I142" s="10">
        <f t="shared" si="17"/>
        <v>0</v>
      </c>
      <c r="J142" s="10">
        <f t="shared" si="18"/>
        <v>-176.43228759234637</v>
      </c>
      <c r="K142" s="10">
        <f t="shared" si="19"/>
        <v>-1006.1272464146606</v>
      </c>
      <c r="L142" s="32">
        <f t="shared" si="20"/>
        <v>-2132.5265868490674</v>
      </c>
    </row>
    <row r="143" spans="1:12" x14ac:dyDescent="0.2">
      <c r="A143" s="1" t="s">
        <v>139</v>
      </c>
      <c r="B143" s="91">
        <v>998334.00119042874</v>
      </c>
      <c r="C143" s="91">
        <v>997230.93361445749</v>
      </c>
      <c r="D143" s="23">
        <f t="shared" si="14"/>
        <v>-1103.0675759712467</v>
      </c>
      <c r="F143" s="10">
        <f t="shared" si="15"/>
        <v>-496.38040918706105</v>
      </c>
      <c r="G143" s="10">
        <f t="shared" si="16"/>
        <v>-76.442583014807397</v>
      </c>
      <c r="H143" s="107">
        <v>1</v>
      </c>
      <c r="I143" s="10">
        <f t="shared" si="17"/>
        <v>0</v>
      </c>
      <c r="J143" s="10">
        <f t="shared" si="18"/>
        <v>-106.38734322133509</v>
      </c>
      <c r="K143" s="10">
        <f t="shared" si="19"/>
        <v>-606.68716678418571</v>
      </c>
      <c r="L143" s="32">
        <f t="shared" si="20"/>
        <v>-1285.8975022073892</v>
      </c>
    </row>
    <row r="144" spans="1:12" x14ac:dyDescent="0.2">
      <c r="A144" s="1" t="s">
        <v>140</v>
      </c>
      <c r="B144" s="91">
        <v>1414353.9329695341</v>
      </c>
      <c r="C144" s="91">
        <v>1412229.392540907</v>
      </c>
      <c r="D144" s="23">
        <f t="shared" si="14"/>
        <v>-2124.5404286270496</v>
      </c>
      <c r="F144" s="10">
        <f t="shared" si="15"/>
        <v>-956.04319288217232</v>
      </c>
      <c r="G144" s="10">
        <f t="shared" si="16"/>
        <v>-147.23065170385453</v>
      </c>
      <c r="H144" s="107">
        <v>1</v>
      </c>
      <c r="I144" s="10">
        <f t="shared" si="17"/>
        <v>0</v>
      </c>
      <c r="J144" s="10">
        <f t="shared" si="18"/>
        <v>-204.90513608736512</v>
      </c>
      <c r="K144" s="10">
        <f t="shared" si="19"/>
        <v>-1168.4972357448773</v>
      </c>
      <c r="L144" s="32">
        <f t="shared" si="20"/>
        <v>-2476.6762164182692</v>
      </c>
    </row>
    <row r="145" spans="1:12" x14ac:dyDescent="0.2">
      <c r="A145" s="1" t="s">
        <v>23</v>
      </c>
      <c r="B145" s="91">
        <v>0</v>
      </c>
      <c r="C145" s="91">
        <v>0</v>
      </c>
      <c r="D145" s="23">
        <f t="shared" si="14"/>
        <v>0</v>
      </c>
      <c r="F145" s="10">
        <f t="shared" si="15"/>
        <v>0</v>
      </c>
      <c r="G145" s="10">
        <f t="shared" si="16"/>
        <v>0</v>
      </c>
      <c r="H145" s="107">
        <v>1</v>
      </c>
      <c r="I145" s="10">
        <f t="shared" si="17"/>
        <v>0</v>
      </c>
      <c r="J145" s="10">
        <f t="shared" si="18"/>
        <v>0</v>
      </c>
      <c r="K145" s="10">
        <f t="shared" si="19"/>
        <v>0</v>
      </c>
      <c r="L145" s="32">
        <f t="shared" si="20"/>
        <v>0</v>
      </c>
    </row>
    <row r="146" spans="1:12" x14ac:dyDescent="0.2">
      <c r="A146" s="1" t="s">
        <v>141</v>
      </c>
      <c r="B146" s="91">
        <v>1407516.2881490297</v>
      </c>
      <c r="C146" s="91">
        <v>1406646.6370112097</v>
      </c>
      <c r="D146" s="23">
        <f t="shared" si="14"/>
        <v>-869.65113781997934</v>
      </c>
      <c r="F146" s="10">
        <f t="shared" si="15"/>
        <v>-391.34301201899069</v>
      </c>
      <c r="G146" s="10">
        <f t="shared" si="16"/>
        <v>-60.266823850924567</v>
      </c>
      <c r="H146" s="107">
        <v>1</v>
      </c>
      <c r="I146" s="10">
        <f t="shared" si="17"/>
        <v>0</v>
      </c>
      <c r="J146" s="10">
        <f t="shared" si="18"/>
        <v>-83.875073565293874</v>
      </c>
      <c r="K146" s="10">
        <f t="shared" si="19"/>
        <v>-478.30812580098865</v>
      </c>
      <c r="L146" s="32">
        <f t="shared" si="20"/>
        <v>-1013.7930352361977</v>
      </c>
    </row>
    <row r="147" spans="1:12" x14ac:dyDescent="0.2">
      <c r="A147" s="1" t="s">
        <v>142</v>
      </c>
      <c r="B147" s="91">
        <v>12378156.882190198</v>
      </c>
      <c r="C147" s="91">
        <v>12377959.256990915</v>
      </c>
      <c r="D147" s="23">
        <f t="shared" si="14"/>
        <v>-197.62519928254187</v>
      </c>
      <c r="F147" s="10">
        <f t="shared" si="15"/>
        <v>-88.931339677143839</v>
      </c>
      <c r="G147" s="10">
        <f t="shared" si="16"/>
        <v>-13.695426310280151</v>
      </c>
      <c r="H147" s="107">
        <v>1.05705</v>
      </c>
      <c r="I147" s="10">
        <f t="shared" si="17"/>
        <v>-5.8548569995825437</v>
      </c>
      <c r="J147" s="10">
        <f t="shared" si="18"/>
        <v>-19.060319026007317</v>
      </c>
      <c r="K147" s="10">
        <f t="shared" si="19"/>
        <v>-108.69385960539803</v>
      </c>
      <c r="L147" s="32">
        <f t="shared" si="20"/>
        <v>-236.23580161841187</v>
      </c>
    </row>
    <row r="148" spans="1:12" x14ac:dyDescent="0.2">
      <c r="A148" s="1" t="s">
        <v>144</v>
      </c>
      <c r="B148" s="91">
        <v>6034362.8614711668</v>
      </c>
      <c r="C148" s="91">
        <v>6030473.8725508554</v>
      </c>
      <c r="D148" s="23">
        <f t="shared" si="14"/>
        <v>-3888.9889203114435</v>
      </c>
      <c r="F148" s="10">
        <f t="shared" si="15"/>
        <v>-1750.0450141401495</v>
      </c>
      <c r="G148" s="10">
        <f t="shared" si="16"/>
        <v>-269.506932177583</v>
      </c>
      <c r="H148" s="107">
        <v>1</v>
      </c>
      <c r="I148" s="10">
        <f t="shared" si="17"/>
        <v>0</v>
      </c>
      <c r="J148" s="10">
        <f t="shared" si="18"/>
        <v>-375.08055540917076</v>
      </c>
      <c r="K148" s="10">
        <f t="shared" si="19"/>
        <v>-2138.9439061712942</v>
      </c>
      <c r="L148" s="32">
        <f t="shared" si="20"/>
        <v>-4533.5764078981974</v>
      </c>
    </row>
    <row r="149" spans="1:12" ht="15" x14ac:dyDescent="0.25">
      <c r="A149" s="8" t="s">
        <v>147</v>
      </c>
      <c r="B149" s="19">
        <f>SUM(B7:B148)</f>
        <v>315239788.10723245</v>
      </c>
      <c r="C149" s="19">
        <f t="shared" ref="C149" si="21">SUM(C7:C148)</f>
        <v>315140995.18357915</v>
      </c>
      <c r="D149" s="34">
        <f>SUM(D7:D148)</f>
        <v>-98792.923653403472</v>
      </c>
      <c r="E149" s="34"/>
      <c r="F149" s="34">
        <f t="shared" ref="F149:J149" si="22">SUM(F7:F148)</f>
        <v>-44456.815644031572</v>
      </c>
      <c r="G149" s="34">
        <f t="shared" si="22"/>
        <v>-6846.3496091808611</v>
      </c>
      <c r="H149" s="34"/>
      <c r="I149" s="34">
        <f t="shared" si="22"/>
        <v>-1931.9485960203967</v>
      </c>
      <c r="J149" s="34">
        <f t="shared" si="22"/>
        <v>-9528.2618268418337</v>
      </c>
      <c r="K149" s="34">
        <f t="shared" ref="K149" si="23">SUM(K7:K148)</f>
        <v>-54336.108009371899</v>
      </c>
      <c r="L149" s="34">
        <f t="shared" ref="L149" si="24">SUM(L7:L148)</f>
        <v>-117099.48368544655</v>
      </c>
    </row>
  </sheetData>
  <mergeCells count="1">
    <mergeCell ref="N4:P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49"/>
  <sheetViews>
    <sheetView workbookViewId="0"/>
  </sheetViews>
  <sheetFormatPr defaultRowHeight="14.25" x14ac:dyDescent="0.2"/>
  <cols>
    <col min="1" max="1" width="43.5703125" style="1" customWidth="1"/>
    <col min="2" max="3" width="15" style="1" bestFit="1" customWidth="1"/>
    <col min="4" max="4" width="15.140625" style="1" customWidth="1"/>
    <col min="5" max="16384" width="9.140625" style="1"/>
  </cols>
  <sheetData>
    <row r="1" spans="1:9" ht="23.25" x14ac:dyDescent="0.35">
      <c r="A1" s="17" t="s">
        <v>220</v>
      </c>
    </row>
    <row r="4" spans="1:9" ht="20.25" x14ac:dyDescent="0.3">
      <c r="A4" s="15" t="s">
        <v>0</v>
      </c>
      <c r="B4" s="16"/>
      <c r="C4" s="16"/>
      <c r="D4" s="16"/>
      <c r="F4" s="85" t="s">
        <v>221</v>
      </c>
      <c r="G4" s="85"/>
      <c r="H4" s="85"/>
      <c r="I4" s="85"/>
    </row>
    <row r="5" spans="1:9" x14ac:dyDescent="0.2">
      <c r="F5" s="85"/>
      <c r="G5" s="85"/>
      <c r="H5" s="85"/>
      <c r="I5" s="85"/>
    </row>
    <row r="6" spans="1:9" s="3" customFormat="1" ht="30" x14ac:dyDescent="0.25">
      <c r="A6" s="18" t="s">
        <v>1</v>
      </c>
      <c r="B6" s="18" t="s">
        <v>149</v>
      </c>
      <c r="C6" s="18" t="s">
        <v>150</v>
      </c>
      <c r="D6" s="18" t="s">
        <v>3</v>
      </c>
      <c r="F6" s="85"/>
      <c r="G6" s="85"/>
      <c r="H6" s="85"/>
      <c r="I6" s="85"/>
    </row>
    <row r="7" spans="1:9" x14ac:dyDescent="0.2">
      <c r="A7" s="93" t="s">
        <v>36</v>
      </c>
      <c r="B7" s="91">
        <v>3652.9605000000001</v>
      </c>
      <c r="C7" s="91">
        <v>3745.3106250000001</v>
      </c>
      <c r="D7" s="10">
        <f>C7-B7</f>
        <v>92.350124999999935</v>
      </c>
    </row>
    <row r="8" spans="1:9" x14ac:dyDescent="0.2">
      <c r="A8" s="94" t="s">
        <v>12</v>
      </c>
      <c r="B8" s="91">
        <v>10249.729499999999</v>
      </c>
      <c r="C8" s="91">
        <v>10508.851875</v>
      </c>
      <c r="D8" s="10">
        <f t="shared" ref="D8:D71" si="0">C8-B8</f>
        <v>259.12237500000083</v>
      </c>
    </row>
    <row r="9" spans="1:9" x14ac:dyDescent="0.2">
      <c r="A9" s="95" t="s">
        <v>5</v>
      </c>
      <c r="B9" s="91">
        <v>60380.848499999993</v>
      </c>
      <c r="C9" s="91">
        <v>61907.330624999988</v>
      </c>
      <c r="D9" s="10">
        <f t="shared" si="0"/>
        <v>1526.482124999995</v>
      </c>
    </row>
    <row r="10" spans="1:9" x14ac:dyDescent="0.2">
      <c r="A10" s="95" t="s">
        <v>119</v>
      </c>
      <c r="B10" s="91">
        <v>32149.336499999998</v>
      </c>
      <c r="C10" s="91">
        <v>32962.100624999992</v>
      </c>
      <c r="D10" s="10">
        <f t="shared" si="0"/>
        <v>812.76412499999424</v>
      </c>
    </row>
    <row r="11" spans="1:9" x14ac:dyDescent="0.2">
      <c r="A11" s="95" t="s">
        <v>86</v>
      </c>
      <c r="B11" s="91">
        <v>11834.1075</v>
      </c>
      <c r="C11" s="91">
        <v>12133.284374999999</v>
      </c>
      <c r="D11" s="10">
        <f t="shared" si="0"/>
        <v>299.1768749999992</v>
      </c>
    </row>
    <row r="12" spans="1:9" x14ac:dyDescent="0.2">
      <c r="A12" s="95" t="s">
        <v>120</v>
      </c>
      <c r="B12" s="91">
        <v>67441.307499999995</v>
      </c>
      <c r="C12" s="91">
        <v>69146.284374999988</v>
      </c>
      <c r="D12" s="10">
        <f t="shared" si="0"/>
        <v>1704.976874999993</v>
      </c>
    </row>
    <row r="13" spans="1:9" x14ac:dyDescent="0.2">
      <c r="A13" s="95" t="s">
        <v>8</v>
      </c>
      <c r="B13" s="91">
        <v>41934.441500000008</v>
      </c>
      <c r="C13" s="91">
        <v>42994.581875000003</v>
      </c>
      <c r="D13" s="10">
        <f t="shared" si="0"/>
        <v>1060.1403749999954</v>
      </c>
    </row>
    <row r="14" spans="1:9" x14ac:dyDescent="0.2">
      <c r="A14" s="95" t="s">
        <v>37</v>
      </c>
      <c r="B14" s="91">
        <v>1892.0065</v>
      </c>
      <c r="C14" s="91">
        <v>1939.8381249999998</v>
      </c>
      <c r="D14" s="10">
        <f t="shared" si="0"/>
        <v>47.831624999999804</v>
      </c>
    </row>
    <row r="15" spans="1:9" x14ac:dyDescent="0.2">
      <c r="A15" s="95" t="s">
        <v>9</v>
      </c>
      <c r="B15" s="91">
        <v>21296.943499999998</v>
      </c>
      <c r="C15" s="91">
        <v>21835.349374999994</v>
      </c>
      <c r="D15" s="10">
        <f t="shared" si="0"/>
        <v>538.40587499999674</v>
      </c>
    </row>
    <row r="16" spans="1:9" x14ac:dyDescent="0.2">
      <c r="A16" s="95" t="s">
        <v>10</v>
      </c>
      <c r="B16" s="91">
        <v>18598.241000000002</v>
      </c>
      <c r="C16" s="91">
        <v>19068.421249999999</v>
      </c>
      <c r="D16" s="10">
        <f t="shared" si="0"/>
        <v>470.18024999999761</v>
      </c>
    </row>
    <row r="17" spans="1:4" x14ac:dyDescent="0.2">
      <c r="A17" s="95" t="s">
        <v>11</v>
      </c>
      <c r="B17" s="91">
        <v>60282.147500000006</v>
      </c>
      <c r="C17" s="91">
        <v>61806.134375000001</v>
      </c>
      <c r="D17" s="10">
        <f t="shared" si="0"/>
        <v>1523.9868749999951</v>
      </c>
    </row>
    <row r="18" spans="1:4" x14ac:dyDescent="0.2">
      <c r="A18" s="95" t="s">
        <v>51</v>
      </c>
      <c r="B18" s="91">
        <v>3589.0140000000006</v>
      </c>
      <c r="C18" s="91">
        <v>3679.7475000000004</v>
      </c>
      <c r="D18" s="10">
        <f t="shared" si="0"/>
        <v>90.733499999999822</v>
      </c>
    </row>
    <row r="19" spans="1:4" x14ac:dyDescent="0.2">
      <c r="A19" s="95" t="s">
        <v>14</v>
      </c>
      <c r="B19" s="91">
        <v>65107.32699999999</v>
      </c>
      <c r="C19" s="91">
        <v>66753.298749999987</v>
      </c>
      <c r="D19" s="10">
        <f t="shared" si="0"/>
        <v>1645.971749999997</v>
      </c>
    </row>
    <row r="20" spans="1:4" x14ac:dyDescent="0.2">
      <c r="A20" s="95" t="s">
        <v>128</v>
      </c>
      <c r="B20" s="91">
        <v>25258.333500000001</v>
      </c>
      <c r="C20" s="91">
        <v>25896.886875</v>
      </c>
      <c r="D20" s="10">
        <f t="shared" si="0"/>
        <v>638.55337499999951</v>
      </c>
    </row>
    <row r="21" spans="1:4" x14ac:dyDescent="0.2">
      <c r="A21" s="95" t="s">
        <v>16</v>
      </c>
      <c r="B21" s="91">
        <v>43639.325499999999</v>
      </c>
      <c r="C21" s="91">
        <v>44742.566875000004</v>
      </c>
      <c r="D21" s="10">
        <f t="shared" si="0"/>
        <v>1103.2413750000051</v>
      </c>
    </row>
    <row r="22" spans="1:4" x14ac:dyDescent="0.2">
      <c r="A22" s="95" t="s">
        <v>17</v>
      </c>
      <c r="B22" s="91">
        <v>11502.003999999999</v>
      </c>
      <c r="C22" s="91">
        <v>11792.785</v>
      </c>
      <c r="D22" s="10">
        <f t="shared" si="0"/>
        <v>290.78100000000086</v>
      </c>
    </row>
    <row r="23" spans="1:4" x14ac:dyDescent="0.2">
      <c r="A23" s="95" t="s">
        <v>18</v>
      </c>
      <c r="B23" s="91">
        <v>0</v>
      </c>
      <c r="C23" s="91">
        <v>0</v>
      </c>
      <c r="D23" s="10">
        <f t="shared" si="0"/>
        <v>0</v>
      </c>
    </row>
    <row r="24" spans="1:4" x14ac:dyDescent="0.2">
      <c r="A24" s="95" t="s">
        <v>24</v>
      </c>
      <c r="B24" s="91">
        <v>37892.862499999996</v>
      </c>
      <c r="C24" s="91">
        <v>38850.828124999993</v>
      </c>
      <c r="D24" s="10">
        <f t="shared" si="0"/>
        <v>957.96562499999709</v>
      </c>
    </row>
    <row r="25" spans="1:4" x14ac:dyDescent="0.2">
      <c r="A25" s="95" t="s">
        <v>26</v>
      </c>
      <c r="B25" s="91">
        <v>45054.915000000008</v>
      </c>
      <c r="C25" s="91">
        <v>46193.943750000006</v>
      </c>
      <c r="D25" s="10">
        <f t="shared" si="0"/>
        <v>1139.0287499999977</v>
      </c>
    </row>
    <row r="26" spans="1:4" x14ac:dyDescent="0.2">
      <c r="A26" s="95" t="s">
        <v>27</v>
      </c>
      <c r="B26" s="91">
        <v>14672.851499999999</v>
      </c>
      <c r="C26" s="91">
        <v>15043.794374999998</v>
      </c>
      <c r="D26" s="10">
        <f t="shared" si="0"/>
        <v>370.94287499999882</v>
      </c>
    </row>
    <row r="27" spans="1:4" x14ac:dyDescent="0.2">
      <c r="A27" s="95" t="s">
        <v>28</v>
      </c>
      <c r="B27" s="91">
        <v>28186.745000000003</v>
      </c>
      <c r="C27" s="91">
        <v>28899.331250000003</v>
      </c>
      <c r="D27" s="10">
        <f t="shared" si="0"/>
        <v>712.58625000000029</v>
      </c>
    </row>
    <row r="28" spans="1:4" x14ac:dyDescent="0.2">
      <c r="A28" s="95" t="s">
        <v>29</v>
      </c>
      <c r="B28" s="91">
        <v>6396.4299999999985</v>
      </c>
      <c r="C28" s="91">
        <v>6558.137499999998</v>
      </c>
      <c r="D28" s="10">
        <f t="shared" si="0"/>
        <v>161.70749999999953</v>
      </c>
    </row>
    <row r="29" spans="1:4" x14ac:dyDescent="0.2">
      <c r="A29" s="95" t="s">
        <v>15</v>
      </c>
      <c r="B29" s="91">
        <v>47012.692499999997</v>
      </c>
      <c r="C29" s="91">
        <v>48201.215624999997</v>
      </c>
      <c r="D29" s="10">
        <f t="shared" si="0"/>
        <v>1188.5231249999997</v>
      </c>
    </row>
    <row r="30" spans="1:4" x14ac:dyDescent="0.2">
      <c r="A30" s="95" t="s">
        <v>6</v>
      </c>
      <c r="B30" s="91">
        <v>9078.4894999999997</v>
      </c>
      <c r="C30" s="91">
        <v>9308.0018749999999</v>
      </c>
      <c r="D30" s="10">
        <f t="shared" si="0"/>
        <v>229.51237500000025</v>
      </c>
    </row>
    <row r="31" spans="1:4" x14ac:dyDescent="0.2">
      <c r="A31" s="95" t="s">
        <v>30</v>
      </c>
      <c r="B31" s="91">
        <v>35306.299999999996</v>
      </c>
      <c r="C31" s="91">
        <v>36198.874999999993</v>
      </c>
      <c r="D31" s="10">
        <f t="shared" si="0"/>
        <v>892.57499999999709</v>
      </c>
    </row>
    <row r="32" spans="1:4" x14ac:dyDescent="0.2">
      <c r="A32" s="95" t="s">
        <v>32</v>
      </c>
      <c r="B32" s="91">
        <v>29469.680000000004</v>
      </c>
      <c r="C32" s="91">
        <v>30214.7</v>
      </c>
      <c r="D32" s="10">
        <f t="shared" si="0"/>
        <v>745.0199999999968</v>
      </c>
    </row>
    <row r="33" spans="1:4" x14ac:dyDescent="0.2">
      <c r="A33" s="95" t="s">
        <v>121</v>
      </c>
      <c r="B33" s="91">
        <v>66849.947</v>
      </c>
      <c r="C33" s="91">
        <v>68539.97374999999</v>
      </c>
      <c r="D33" s="10">
        <f t="shared" si="0"/>
        <v>1690.02674999999</v>
      </c>
    </row>
    <row r="34" spans="1:4" x14ac:dyDescent="0.2">
      <c r="A34" s="95" t="s">
        <v>35</v>
      </c>
      <c r="B34" s="91">
        <v>8518.7685000000001</v>
      </c>
      <c r="C34" s="91">
        <v>8734.1306250000016</v>
      </c>
      <c r="D34" s="10">
        <f t="shared" si="0"/>
        <v>215.36212500000147</v>
      </c>
    </row>
    <row r="35" spans="1:4" x14ac:dyDescent="0.2">
      <c r="A35" s="95" t="s">
        <v>38</v>
      </c>
      <c r="B35" s="91">
        <v>60497.616500000011</v>
      </c>
      <c r="C35" s="91">
        <v>62027.050625000003</v>
      </c>
      <c r="D35" s="10">
        <f t="shared" si="0"/>
        <v>1529.4341249999925</v>
      </c>
    </row>
    <row r="36" spans="1:4" x14ac:dyDescent="0.2">
      <c r="A36" s="95" t="s">
        <v>39</v>
      </c>
      <c r="B36" s="91">
        <v>530278.2665122</v>
      </c>
      <c r="C36" s="91">
        <v>543684.17774425005</v>
      </c>
      <c r="D36" s="10">
        <f t="shared" si="0"/>
        <v>13405.911232050043</v>
      </c>
    </row>
    <row r="37" spans="1:4" x14ac:dyDescent="0.2">
      <c r="A37" s="95" t="s">
        <v>109</v>
      </c>
      <c r="B37" s="91">
        <v>4545.0074999999997</v>
      </c>
      <c r="C37" s="91">
        <v>4659.9093749999993</v>
      </c>
      <c r="D37" s="10">
        <f t="shared" si="0"/>
        <v>114.90187499999956</v>
      </c>
    </row>
    <row r="38" spans="1:4" x14ac:dyDescent="0.2">
      <c r="A38" s="95" t="s">
        <v>40</v>
      </c>
      <c r="B38" s="91">
        <v>12884.574500000001</v>
      </c>
      <c r="C38" s="91">
        <v>13210.308125</v>
      </c>
      <c r="D38" s="10">
        <f t="shared" si="0"/>
        <v>325.73362499999894</v>
      </c>
    </row>
    <row r="39" spans="1:4" x14ac:dyDescent="0.2">
      <c r="A39" s="95" t="s">
        <v>41</v>
      </c>
      <c r="B39" s="91">
        <v>22327.2965</v>
      </c>
      <c r="C39" s="91">
        <v>22891.750625000001</v>
      </c>
      <c r="D39" s="10">
        <f t="shared" si="0"/>
        <v>564.4541250000002</v>
      </c>
    </row>
    <row r="40" spans="1:4" x14ac:dyDescent="0.2">
      <c r="A40" s="95" t="s">
        <v>146</v>
      </c>
      <c r="B40" s="91">
        <v>23200.4755</v>
      </c>
      <c r="C40" s="91">
        <v>23787.004375</v>
      </c>
      <c r="D40" s="10">
        <f t="shared" si="0"/>
        <v>586.52887499999997</v>
      </c>
    </row>
    <row r="41" spans="1:4" x14ac:dyDescent="0.2">
      <c r="A41" s="95" t="s">
        <v>42</v>
      </c>
      <c r="B41" s="91">
        <v>61536.290999999997</v>
      </c>
      <c r="C41" s="91">
        <v>63091.983749999999</v>
      </c>
      <c r="D41" s="10">
        <f t="shared" si="0"/>
        <v>1555.692750000002</v>
      </c>
    </row>
    <row r="42" spans="1:4" x14ac:dyDescent="0.2">
      <c r="A42" s="95" t="s">
        <v>43</v>
      </c>
      <c r="B42" s="91">
        <v>22807.673999999995</v>
      </c>
      <c r="C42" s="91">
        <v>23384.272499999995</v>
      </c>
      <c r="D42" s="10">
        <f t="shared" si="0"/>
        <v>576.59850000000006</v>
      </c>
    </row>
    <row r="43" spans="1:4" x14ac:dyDescent="0.2">
      <c r="A43" s="95" t="s">
        <v>44</v>
      </c>
      <c r="B43" s="91">
        <v>20825.688499999993</v>
      </c>
      <c r="C43" s="91">
        <v>21352.180624999994</v>
      </c>
      <c r="D43" s="10">
        <f t="shared" si="0"/>
        <v>526.49212500000067</v>
      </c>
    </row>
    <row r="44" spans="1:4" x14ac:dyDescent="0.2">
      <c r="A44" s="95" t="s">
        <v>25</v>
      </c>
      <c r="B44" s="91">
        <v>18047.598000000002</v>
      </c>
      <c r="C44" s="91">
        <v>18503.857500000002</v>
      </c>
      <c r="D44" s="10">
        <f t="shared" si="0"/>
        <v>456.25950000000012</v>
      </c>
    </row>
    <row r="45" spans="1:4" x14ac:dyDescent="0.2">
      <c r="A45" s="96" t="s">
        <v>87</v>
      </c>
      <c r="B45" s="91">
        <v>3224.2920000000004</v>
      </c>
      <c r="C45" s="91">
        <v>3305.8050000000003</v>
      </c>
      <c r="D45" s="10">
        <f t="shared" si="0"/>
        <v>81.51299999999992</v>
      </c>
    </row>
    <row r="46" spans="1:4" x14ac:dyDescent="0.2">
      <c r="A46" s="97" t="s">
        <v>45</v>
      </c>
      <c r="B46" s="91">
        <v>20348.07</v>
      </c>
      <c r="C46" s="91">
        <v>20862.487499999999</v>
      </c>
      <c r="D46" s="10">
        <f t="shared" si="0"/>
        <v>514.41749999999956</v>
      </c>
    </row>
    <row r="47" spans="1:4" x14ac:dyDescent="0.2">
      <c r="A47" s="97" t="s">
        <v>82</v>
      </c>
      <c r="B47" s="91">
        <v>9314.3394999999982</v>
      </c>
      <c r="C47" s="91">
        <v>9549.8143749999981</v>
      </c>
      <c r="D47" s="10">
        <f t="shared" si="0"/>
        <v>235.47487499999988</v>
      </c>
    </row>
    <row r="48" spans="1:4" x14ac:dyDescent="0.2">
      <c r="A48" s="97" t="s">
        <v>46</v>
      </c>
      <c r="B48" s="91">
        <v>16505.450500000003</v>
      </c>
      <c r="C48" s="91">
        <v>16922.723125</v>
      </c>
      <c r="D48" s="10">
        <f t="shared" si="0"/>
        <v>417.27262499999779</v>
      </c>
    </row>
    <row r="49" spans="1:4" x14ac:dyDescent="0.2">
      <c r="A49" s="97" t="s">
        <v>47</v>
      </c>
      <c r="B49" s="91">
        <v>38348.586999999992</v>
      </c>
      <c r="C49" s="91">
        <v>39318.073749999989</v>
      </c>
      <c r="D49" s="10">
        <f t="shared" si="0"/>
        <v>969.48674999999639</v>
      </c>
    </row>
    <row r="50" spans="1:4" x14ac:dyDescent="0.2">
      <c r="A50" s="96" t="s">
        <v>143</v>
      </c>
      <c r="B50" s="91">
        <v>21242.965000000004</v>
      </c>
      <c r="C50" s="91">
        <v>21780.006250000002</v>
      </c>
      <c r="D50" s="10">
        <f t="shared" si="0"/>
        <v>537.0412499999984</v>
      </c>
    </row>
    <row r="51" spans="1:4" x14ac:dyDescent="0.2">
      <c r="A51" s="97" t="s">
        <v>122</v>
      </c>
      <c r="B51" s="91">
        <v>41785.188499999997</v>
      </c>
      <c r="C51" s="91">
        <v>42841.555624999994</v>
      </c>
      <c r="D51" s="10">
        <f t="shared" si="0"/>
        <v>1056.367124999997</v>
      </c>
    </row>
    <row r="52" spans="1:4" x14ac:dyDescent="0.2">
      <c r="A52" s="91" t="s">
        <v>52</v>
      </c>
      <c r="B52" s="91">
        <v>23544.282499999998</v>
      </c>
      <c r="C52" s="91">
        <v>24139.503124999999</v>
      </c>
      <c r="D52" s="10">
        <f t="shared" si="0"/>
        <v>595.22062500000175</v>
      </c>
    </row>
    <row r="53" spans="1:4" x14ac:dyDescent="0.2">
      <c r="A53" s="91" t="s">
        <v>53</v>
      </c>
      <c r="B53" s="91">
        <v>22040.672000000002</v>
      </c>
      <c r="C53" s="91">
        <v>22597.88</v>
      </c>
      <c r="D53" s="10">
        <f t="shared" si="0"/>
        <v>557.20799999999872</v>
      </c>
    </row>
    <row r="54" spans="1:4" x14ac:dyDescent="0.2">
      <c r="A54" s="98" t="s">
        <v>54</v>
      </c>
      <c r="B54" s="91">
        <v>27328.303688000004</v>
      </c>
      <c r="C54" s="91">
        <v>28019.18777</v>
      </c>
      <c r="D54" s="10">
        <f t="shared" si="0"/>
        <v>690.88408199999685</v>
      </c>
    </row>
    <row r="55" spans="1:4" x14ac:dyDescent="0.2">
      <c r="A55" s="98" t="s">
        <v>55</v>
      </c>
      <c r="B55" s="91">
        <v>57230.426500000001</v>
      </c>
      <c r="C55" s="91">
        <v>58677.263125000005</v>
      </c>
      <c r="D55" s="10">
        <f t="shared" si="0"/>
        <v>1446.8366250000036</v>
      </c>
    </row>
    <row r="56" spans="1:4" x14ac:dyDescent="0.2">
      <c r="A56" s="99" t="s">
        <v>56</v>
      </c>
      <c r="B56" s="91">
        <v>18147.411499999998</v>
      </c>
      <c r="C56" s="91">
        <v>18606.194374999999</v>
      </c>
      <c r="D56" s="10">
        <f t="shared" si="0"/>
        <v>458.78287500000079</v>
      </c>
    </row>
    <row r="57" spans="1:4" x14ac:dyDescent="0.2">
      <c r="A57" s="98" t="s">
        <v>57</v>
      </c>
      <c r="B57" s="91">
        <v>14006.019000000002</v>
      </c>
      <c r="C57" s="91">
        <v>14360.103750000002</v>
      </c>
      <c r="D57" s="10">
        <f t="shared" si="0"/>
        <v>354.08474999999999</v>
      </c>
    </row>
    <row r="58" spans="1:4" x14ac:dyDescent="0.2">
      <c r="A58" s="99" t="s">
        <v>58</v>
      </c>
      <c r="B58" s="91">
        <v>69573.614000000001</v>
      </c>
      <c r="C58" s="91">
        <v>71332.497499999998</v>
      </c>
      <c r="D58" s="10">
        <f t="shared" si="0"/>
        <v>1758.8834999999963</v>
      </c>
    </row>
    <row r="59" spans="1:4" x14ac:dyDescent="0.2">
      <c r="A59" s="98" t="s">
        <v>59</v>
      </c>
      <c r="B59" s="91">
        <v>306393.84749999997</v>
      </c>
      <c r="C59" s="91">
        <v>314139.75937499997</v>
      </c>
      <c r="D59" s="10">
        <f t="shared" si="0"/>
        <v>7745.9118749999907</v>
      </c>
    </row>
    <row r="60" spans="1:4" x14ac:dyDescent="0.2">
      <c r="A60" s="99" t="s">
        <v>60</v>
      </c>
      <c r="B60" s="91">
        <v>10091.932499999997</v>
      </c>
      <c r="C60" s="91">
        <v>10347.065624999997</v>
      </c>
      <c r="D60" s="10">
        <f t="shared" si="0"/>
        <v>255.13312500000029</v>
      </c>
    </row>
    <row r="61" spans="1:4" x14ac:dyDescent="0.2">
      <c r="A61" s="91" t="s">
        <v>61</v>
      </c>
      <c r="B61" s="91">
        <v>24785.787999999997</v>
      </c>
      <c r="C61" s="91">
        <v>25412.394999999997</v>
      </c>
      <c r="D61" s="10">
        <f t="shared" si="0"/>
        <v>626.60699999999997</v>
      </c>
    </row>
    <row r="62" spans="1:4" x14ac:dyDescent="0.2">
      <c r="A62" s="91" t="s">
        <v>62</v>
      </c>
      <c r="B62" s="91">
        <v>21566.524500000003</v>
      </c>
      <c r="C62" s="91">
        <v>22111.745625000003</v>
      </c>
      <c r="D62" s="10">
        <f t="shared" si="0"/>
        <v>545.22112500000003</v>
      </c>
    </row>
    <row r="63" spans="1:4" x14ac:dyDescent="0.2">
      <c r="A63" s="91" t="s">
        <v>63</v>
      </c>
      <c r="B63" s="91">
        <v>51442.578499999996</v>
      </c>
      <c r="C63" s="91">
        <v>52743.093124999999</v>
      </c>
      <c r="D63" s="10">
        <f t="shared" si="0"/>
        <v>1300.5146250000034</v>
      </c>
    </row>
    <row r="64" spans="1:4" x14ac:dyDescent="0.2">
      <c r="A64" s="100" t="s">
        <v>65</v>
      </c>
      <c r="B64" s="91">
        <v>21958.792000000001</v>
      </c>
      <c r="C64" s="91">
        <v>22513.93</v>
      </c>
      <c r="D64" s="10">
        <f t="shared" si="0"/>
        <v>555.13799999999901</v>
      </c>
    </row>
    <row r="65" spans="1:4" x14ac:dyDescent="0.2">
      <c r="A65" s="100" t="s">
        <v>66</v>
      </c>
      <c r="B65" s="91">
        <v>25554.125</v>
      </c>
      <c r="C65" s="91">
        <v>26200.15625</v>
      </c>
      <c r="D65" s="10">
        <f t="shared" si="0"/>
        <v>646.03125</v>
      </c>
    </row>
    <row r="66" spans="1:4" x14ac:dyDescent="0.2">
      <c r="A66" s="100" t="s">
        <v>68</v>
      </c>
      <c r="B66" s="91">
        <v>21184.936999999994</v>
      </c>
      <c r="C66" s="91">
        <v>21720.511249999996</v>
      </c>
      <c r="D66" s="10">
        <f t="shared" si="0"/>
        <v>535.57425000000148</v>
      </c>
    </row>
    <row r="67" spans="1:4" x14ac:dyDescent="0.2">
      <c r="A67" s="101" t="s">
        <v>70</v>
      </c>
      <c r="B67" s="91">
        <v>31982.372500000001</v>
      </c>
      <c r="C67" s="91">
        <v>32790.915625000001</v>
      </c>
      <c r="D67" s="10">
        <f t="shared" si="0"/>
        <v>808.54312500000015</v>
      </c>
    </row>
    <row r="68" spans="1:4" ht="14.25" customHeight="1" x14ac:dyDescent="0.2">
      <c r="A68" s="102" t="s">
        <v>19</v>
      </c>
      <c r="B68" s="91">
        <v>5383.1205000000009</v>
      </c>
      <c r="C68" s="91">
        <v>5519.2106250000006</v>
      </c>
      <c r="D68" s="10">
        <f t="shared" si="0"/>
        <v>136.09012499999972</v>
      </c>
    </row>
    <row r="69" spans="1:4" x14ac:dyDescent="0.2">
      <c r="A69" s="91" t="s">
        <v>71</v>
      </c>
      <c r="B69" s="91">
        <v>10334.9025</v>
      </c>
      <c r="C69" s="91">
        <v>10596.178124999999</v>
      </c>
      <c r="D69" s="10">
        <f t="shared" si="0"/>
        <v>261.2756249999984</v>
      </c>
    </row>
    <row r="70" spans="1:4" x14ac:dyDescent="0.2">
      <c r="A70" s="97" t="s">
        <v>48</v>
      </c>
      <c r="B70" s="91">
        <v>6741.4830000000002</v>
      </c>
      <c r="C70" s="91">
        <v>6911.9137500000006</v>
      </c>
      <c r="D70" s="10">
        <f t="shared" si="0"/>
        <v>170.43075000000044</v>
      </c>
    </row>
    <row r="71" spans="1:4" x14ac:dyDescent="0.2">
      <c r="A71" s="100" t="s">
        <v>72</v>
      </c>
      <c r="B71" s="91">
        <v>19983.971000000001</v>
      </c>
      <c r="C71" s="91">
        <v>20489.18375</v>
      </c>
      <c r="D71" s="10">
        <f t="shared" si="0"/>
        <v>505.21274999999878</v>
      </c>
    </row>
    <row r="72" spans="1:4" x14ac:dyDescent="0.2">
      <c r="A72" s="91" t="s">
        <v>20</v>
      </c>
      <c r="B72" s="91">
        <v>11056.736999999999</v>
      </c>
      <c r="C72" s="91">
        <v>11336.26125</v>
      </c>
      <c r="D72" s="10">
        <f t="shared" ref="D72:D135" si="1">C72-B72</f>
        <v>279.52425000000039</v>
      </c>
    </row>
    <row r="73" spans="1:4" x14ac:dyDescent="0.2">
      <c r="A73" s="97" t="s">
        <v>73</v>
      </c>
      <c r="B73" s="91">
        <v>13187.973275</v>
      </c>
      <c r="C73" s="91">
        <v>13521.377093749999</v>
      </c>
      <c r="D73" s="10">
        <f t="shared" si="1"/>
        <v>333.40381874999912</v>
      </c>
    </row>
    <row r="74" spans="1:4" x14ac:dyDescent="0.2">
      <c r="A74" s="100" t="s">
        <v>74</v>
      </c>
      <c r="B74" s="91">
        <v>38501.71149999999</v>
      </c>
      <c r="C74" s="91">
        <v>39475.069374999992</v>
      </c>
      <c r="D74" s="10">
        <f t="shared" si="1"/>
        <v>973.35787500000151</v>
      </c>
    </row>
    <row r="75" spans="1:4" x14ac:dyDescent="0.2">
      <c r="A75" s="91" t="s">
        <v>138</v>
      </c>
      <c r="B75" s="91">
        <v>46179.652500000004</v>
      </c>
      <c r="C75" s="91">
        <v>47347.115625000006</v>
      </c>
      <c r="D75" s="10">
        <f t="shared" si="1"/>
        <v>1167.463125000002</v>
      </c>
    </row>
    <row r="76" spans="1:4" x14ac:dyDescent="0.2">
      <c r="A76" s="97" t="s">
        <v>75</v>
      </c>
      <c r="B76" s="91">
        <v>18681.055500000002</v>
      </c>
      <c r="C76" s="91">
        <v>19153.329375000005</v>
      </c>
      <c r="D76" s="10">
        <f t="shared" si="1"/>
        <v>472.27387500000259</v>
      </c>
    </row>
    <row r="77" spans="1:4" x14ac:dyDescent="0.2">
      <c r="A77" s="91" t="s">
        <v>129</v>
      </c>
      <c r="B77" s="91">
        <v>52975.692499999997</v>
      </c>
      <c r="C77" s="91">
        <v>54314.965624999997</v>
      </c>
      <c r="D77" s="10">
        <f t="shared" si="1"/>
        <v>1339.2731249999997</v>
      </c>
    </row>
    <row r="78" spans="1:4" x14ac:dyDescent="0.2">
      <c r="A78" s="91" t="s">
        <v>76</v>
      </c>
      <c r="B78" s="91">
        <v>367700.56300000008</v>
      </c>
      <c r="C78" s="91">
        <v>376996.36375000008</v>
      </c>
      <c r="D78" s="10">
        <f t="shared" si="1"/>
        <v>9295.8007499999949</v>
      </c>
    </row>
    <row r="79" spans="1:4" x14ac:dyDescent="0.2">
      <c r="A79" s="97" t="s">
        <v>77</v>
      </c>
      <c r="B79" s="91">
        <v>7999.2310000000007</v>
      </c>
      <c r="C79" s="91">
        <v>8201.4587500000016</v>
      </c>
      <c r="D79" s="10">
        <f t="shared" si="1"/>
        <v>202.22775000000092</v>
      </c>
    </row>
    <row r="80" spans="1:4" x14ac:dyDescent="0.2">
      <c r="A80" s="91" t="s">
        <v>123</v>
      </c>
      <c r="B80" s="91">
        <v>15389.835499999999</v>
      </c>
      <c r="C80" s="91">
        <v>15778.904375</v>
      </c>
      <c r="D80" s="10">
        <f t="shared" si="1"/>
        <v>389.06887500000084</v>
      </c>
    </row>
    <row r="81" spans="1:4" x14ac:dyDescent="0.2">
      <c r="A81" s="100" t="s">
        <v>78</v>
      </c>
      <c r="B81" s="91">
        <v>30927.811499999996</v>
      </c>
      <c r="C81" s="91">
        <v>31709.694374999995</v>
      </c>
      <c r="D81" s="10">
        <f t="shared" si="1"/>
        <v>781.88287499999933</v>
      </c>
    </row>
    <row r="82" spans="1:4" x14ac:dyDescent="0.2">
      <c r="A82" s="97" t="s">
        <v>79</v>
      </c>
      <c r="B82" s="91">
        <v>38606.019500000002</v>
      </c>
      <c r="C82" s="91">
        <v>39582.014374999999</v>
      </c>
      <c r="D82" s="10">
        <f t="shared" si="1"/>
        <v>975.99487499999668</v>
      </c>
    </row>
    <row r="83" spans="1:4" x14ac:dyDescent="0.2">
      <c r="A83" s="91" t="s">
        <v>145</v>
      </c>
      <c r="B83" s="91">
        <v>21315.678</v>
      </c>
      <c r="C83" s="91">
        <v>21854.557499999999</v>
      </c>
      <c r="D83" s="10">
        <f t="shared" si="1"/>
        <v>538.8794999999991</v>
      </c>
    </row>
    <row r="84" spans="1:4" x14ac:dyDescent="0.2">
      <c r="A84" s="97" t="s">
        <v>84</v>
      </c>
      <c r="B84" s="91">
        <v>13366.643000000002</v>
      </c>
      <c r="C84" s="91">
        <v>13704.563750000001</v>
      </c>
      <c r="D84" s="10">
        <f t="shared" si="1"/>
        <v>337.92074999999932</v>
      </c>
    </row>
    <row r="85" spans="1:4" x14ac:dyDescent="0.2">
      <c r="A85" s="97" t="s">
        <v>80</v>
      </c>
      <c r="B85" s="91">
        <v>11603.286</v>
      </c>
      <c r="C85" s="91">
        <v>11896.627500000001</v>
      </c>
      <c r="D85" s="10">
        <f t="shared" si="1"/>
        <v>293.34150000000045</v>
      </c>
    </row>
    <row r="86" spans="1:4" x14ac:dyDescent="0.2">
      <c r="A86" s="97" t="s">
        <v>67</v>
      </c>
      <c r="B86" s="91">
        <v>5165.2930000000006</v>
      </c>
      <c r="C86" s="91">
        <v>5295.8762500000003</v>
      </c>
      <c r="D86" s="10">
        <f t="shared" si="1"/>
        <v>130.58324999999968</v>
      </c>
    </row>
    <row r="87" spans="1:4" x14ac:dyDescent="0.2">
      <c r="A87" s="97" t="s">
        <v>81</v>
      </c>
      <c r="B87" s="91">
        <v>25830.425499999998</v>
      </c>
      <c r="C87" s="91">
        <v>26483.441874999997</v>
      </c>
      <c r="D87" s="10">
        <f t="shared" si="1"/>
        <v>653.01637499999924</v>
      </c>
    </row>
    <row r="88" spans="1:4" x14ac:dyDescent="0.2">
      <c r="A88" s="97" t="s">
        <v>83</v>
      </c>
      <c r="B88" s="91">
        <v>26524.491999999998</v>
      </c>
      <c r="C88" s="91">
        <v>27195.054999999997</v>
      </c>
      <c r="D88" s="10">
        <f t="shared" si="1"/>
        <v>670.56299999999828</v>
      </c>
    </row>
    <row r="89" spans="1:4" x14ac:dyDescent="0.2">
      <c r="A89" s="96" t="s">
        <v>89</v>
      </c>
      <c r="B89" s="91">
        <v>21202.603500000001</v>
      </c>
      <c r="C89" s="91">
        <v>21738.624374999999</v>
      </c>
      <c r="D89" s="10">
        <f t="shared" si="1"/>
        <v>536.02087499999834</v>
      </c>
    </row>
    <row r="90" spans="1:4" x14ac:dyDescent="0.2">
      <c r="A90" s="91" t="s">
        <v>90</v>
      </c>
      <c r="B90" s="91">
        <v>91008.018000000011</v>
      </c>
      <c r="C90" s="91">
        <v>93308.782500000001</v>
      </c>
      <c r="D90" s="10">
        <f t="shared" si="1"/>
        <v>2300.7644999999902</v>
      </c>
    </row>
    <row r="91" spans="1:4" x14ac:dyDescent="0.2">
      <c r="A91" s="91" t="s">
        <v>33</v>
      </c>
      <c r="B91" s="91">
        <v>10947.578055000002</v>
      </c>
      <c r="C91" s="91">
        <v>11224.342668750001</v>
      </c>
      <c r="D91" s="10">
        <f t="shared" si="1"/>
        <v>276.76461374999963</v>
      </c>
    </row>
    <row r="92" spans="1:4" x14ac:dyDescent="0.2">
      <c r="A92" s="91" t="s">
        <v>91</v>
      </c>
      <c r="B92" s="91">
        <v>23864.638000000006</v>
      </c>
      <c r="C92" s="91">
        <v>24467.957500000004</v>
      </c>
      <c r="D92" s="10">
        <f t="shared" si="1"/>
        <v>603.31949999999779</v>
      </c>
    </row>
    <row r="93" spans="1:4" x14ac:dyDescent="0.2">
      <c r="A93" s="97" t="s">
        <v>93</v>
      </c>
      <c r="B93" s="91">
        <v>29509.062499999996</v>
      </c>
      <c r="C93" s="91">
        <v>30255.078124999996</v>
      </c>
      <c r="D93" s="10">
        <f t="shared" si="1"/>
        <v>746.015625</v>
      </c>
    </row>
    <row r="94" spans="1:4" x14ac:dyDescent="0.2">
      <c r="A94" s="96" t="s">
        <v>13</v>
      </c>
      <c r="B94" s="91">
        <v>31701.577499999999</v>
      </c>
      <c r="C94" s="91">
        <v>32503.021874999999</v>
      </c>
      <c r="D94" s="10">
        <f t="shared" si="1"/>
        <v>801.44437499999913</v>
      </c>
    </row>
    <row r="95" spans="1:4" x14ac:dyDescent="0.2">
      <c r="A95" s="96" t="s">
        <v>94</v>
      </c>
      <c r="B95" s="91">
        <v>91275.107000000004</v>
      </c>
      <c r="C95" s="91">
        <v>93582.623749999999</v>
      </c>
      <c r="D95" s="10">
        <f t="shared" si="1"/>
        <v>2307.5167499999952</v>
      </c>
    </row>
    <row r="96" spans="1:4" x14ac:dyDescent="0.2">
      <c r="A96" s="96" t="s">
        <v>21</v>
      </c>
      <c r="B96" s="91">
        <v>9754.0885000000017</v>
      </c>
      <c r="C96" s="91">
        <v>10000.680625000001</v>
      </c>
      <c r="D96" s="10">
        <f t="shared" si="1"/>
        <v>246.59212499999921</v>
      </c>
    </row>
    <row r="97" spans="1:4" x14ac:dyDescent="0.2">
      <c r="A97" s="96" t="s">
        <v>85</v>
      </c>
      <c r="B97" s="91">
        <v>39102.995500000012</v>
      </c>
      <c r="C97" s="91">
        <v>40091.554375000007</v>
      </c>
      <c r="D97" s="10">
        <f t="shared" si="1"/>
        <v>988.55887499999517</v>
      </c>
    </row>
    <row r="98" spans="1:4" x14ac:dyDescent="0.2">
      <c r="A98" s="91" t="s">
        <v>88</v>
      </c>
      <c r="B98" s="91">
        <v>25780.452000000001</v>
      </c>
      <c r="C98" s="91">
        <v>26432.204999999998</v>
      </c>
      <c r="D98" s="10">
        <f t="shared" si="1"/>
        <v>651.75299999999697</v>
      </c>
    </row>
    <row r="99" spans="1:4" x14ac:dyDescent="0.2">
      <c r="A99" s="91" t="s">
        <v>95</v>
      </c>
      <c r="B99" s="91">
        <v>13804.523000000003</v>
      </c>
      <c r="C99" s="91">
        <v>14153.513750000002</v>
      </c>
      <c r="D99" s="10">
        <f t="shared" si="1"/>
        <v>348.99074999999903</v>
      </c>
    </row>
    <row r="100" spans="1:4" x14ac:dyDescent="0.2">
      <c r="A100" s="97" t="s">
        <v>49</v>
      </c>
      <c r="B100" s="91">
        <v>17390.867000000002</v>
      </c>
      <c r="C100" s="91">
        <v>17830.52375</v>
      </c>
      <c r="D100" s="10">
        <f t="shared" si="1"/>
        <v>439.65674999999828</v>
      </c>
    </row>
    <row r="101" spans="1:4" x14ac:dyDescent="0.2">
      <c r="A101" s="91" t="s">
        <v>124</v>
      </c>
      <c r="B101" s="91">
        <v>21613.071500000002</v>
      </c>
      <c r="C101" s="91">
        <v>22159.469375000001</v>
      </c>
      <c r="D101" s="10">
        <f t="shared" si="1"/>
        <v>546.39787499999875</v>
      </c>
    </row>
    <row r="102" spans="1:4" x14ac:dyDescent="0.2">
      <c r="A102" s="100" t="s">
        <v>96</v>
      </c>
      <c r="B102" s="91">
        <v>39862.343500000003</v>
      </c>
      <c r="C102" s="91">
        <v>40870.099374999998</v>
      </c>
      <c r="D102" s="10">
        <f t="shared" si="1"/>
        <v>1007.7558749999953</v>
      </c>
    </row>
    <row r="103" spans="1:4" x14ac:dyDescent="0.2">
      <c r="A103" s="100" t="s">
        <v>98</v>
      </c>
      <c r="B103" s="91">
        <v>224149.61499999999</v>
      </c>
      <c r="C103" s="91">
        <v>229816.31874999998</v>
      </c>
      <c r="D103" s="10">
        <f t="shared" si="1"/>
        <v>5666.703749999986</v>
      </c>
    </row>
    <row r="104" spans="1:4" x14ac:dyDescent="0.2">
      <c r="A104" s="91" t="s">
        <v>99</v>
      </c>
      <c r="B104" s="91">
        <v>6418.4623949999987</v>
      </c>
      <c r="C104" s="91">
        <v>6580.7268937499985</v>
      </c>
      <c r="D104" s="10">
        <f t="shared" si="1"/>
        <v>162.2644987499998</v>
      </c>
    </row>
    <row r="105" spans="1:4" x14ac:dyDescent="0.2">
      <c r="A105" s="100" t="s">
        <v>100</v>
      </c>
      <c r="B105" s="91">
        <v>20641.236000000004</v>
      </c>
      <c r="C105" s="91">
        <v>21163.065000000002</v>
      </c>
      <c r="D105" s="10">
        <f t="shared" si="1"/>
        <v>521.8289999999979</v>
      </c>
    </row>
    <row r="106" spans="1:4" x14ac:dyDescent="0.2">
      <c r="A106" s="100" t="s">
        <v>113</v>
      </c>
      <c r="B106" s="91">
        <v>64538.172000000006</v>
      </c>
      <c r="C106" s="91">
        <v>66169.755000000005</v>
      </c>
      <c r="D106" s="10">
        <f t="shared" si="1"/>
        <v>1631.5829999999987</v>
      </c>
    </row>
    <row r="107" spans="1:4" x14ac:dyDescent="0.2">
      <c r="A107" s="91" t="s">
        <v>31</v>
      </c>
      <c r="B107" s="91">
        <v>5257.3190000000004</v>
      </c>
      <c r="C107" s="91">
        <v>5390.2287500000002</v>
      </c>
      <c r="D107" s="10">
        <f t="shared" si="1"/>
        <v>132.9097499999998</v>
      </c>
    </row>
    <row r="108" spans="1:4" x14ac:dyDescent="0.2">
      <c r="A108" s="91" t="s">
        <v>7</v>
      </c>
      <c r="B108" s="91">
        <v>34053.847500000003</v>
      </c>
      <c r="C108" s="91">
        <v>34914.759375000001</v>
      </c>
      <c r="D108" s="10">
        <f t="shared" si="1"/>
        <v>860.91187499999796</v>
      </c>
    </row>
    <row r="109" spans="1:4" x14ac:dyDescent="0.2">
      <c r="A109" s="91" t="s">
        <v>101</v>
      </c>
      <c r="B109" s="91">
        <v>22135.857500000002</v>
      </c>
      <c r="C109" s="91">
        <v>22695.471875000003</v>
      </c>
      <c r="D109" s="10">
        <f t="shared" si="1"/>
        <v>559.61437500000102</v>
      </c>
    </row>
    <row r="110" spans="1:4" x14ac:dyDescent="0.2">
      <c r="A110" s="91" t="s">
        <v>115</v>
      </c>
      <c r="B110" s="91">
        <v>7975.378999999999</v>
      </c>
      <c r="C110" s="91">
        <v>8177.0037499999989</v>
      </c>
      <c r="D110" s="10">
        <f t="shared" si="1"/>
        <v>201.62474999999995</v>
      </c>
    </row>
    <row r="111" spans="1:4" x14ac:dyDescent="0.2">
      <c r="A111" s="91" t="s">
        <v>103</v>
      </c>
      <c r="B111" s="91">
        <v>19555.703000000001</v>
      </c>
      <c r="C111" s="91">
        <v>20050.088749999999</v>
      </c>
      <c r="D111" s="10">
        <f t="shared" si="1"/>
        <v>494.38574999999764</v>
      </c>
    </row>
    <row r="112" spans="1:4" x14ac:dyDescent="0.2">
      <c r="A112" s="91" t="s">
        <v>69</v>
      </c>
      <c r="B112" s="91">
        <v>15331.629500000005</v>
      </c>
      <c r="C112" s="91">
        <v>15719.226875000004</v>
      </c>
      <c r="D112" s="10">
        <f t="shared" si="1"/>
        <v>387.59737499999937</v>
      </c>
    </row>
    <row r="113" spans="1:4" x14ac:dyDescent="0.2">
      <c r="A113" s="91" t="s">
        <v>104</v>
      </c>
      <c r="B113" s="91">
        <v>9992.2970000000005</v>
      </c>
      <c r="C113" s="91">
        <v>10244.911250000001</v>
      </c>
      <c r="D113" s="10">
        <f t="shared" si="1"/>
        <v>252.61425000000054</v>
      </c>
    </row>
    <row r="114" spans="1:4" x14ac:dyDescent="0.2">
      <c r="A114" s="91" t="s">
        <v>105</v>
      </c>
      <c r="B114" s="91">
        <v>4004.4215000000004</v>
      </c>
      <c r="C114" s="91">
        <v>4105.6568749999997</v>
      </c>
      <c r="D114" s="10">
        <f t="shared" si="1"/>
        <v>101.23537499999929</v>
      </c>
    </row>
    <row r="115" spans="1:4" x14ac:dyDescent="0.2">
      <c r="A115" s="91" t="s">
        <v>106</v>
      </c>
      <c r="B115" s="91">
        <v>16756.697499999998</v>
      </c>
      <c r="C115" s="91">
        <v>17180.321874999998</v>
      </c>
      <c r="D115" s="10">
        <f t="shared" si="1"/>
        <v>423.62437499999942</v>
      </c>
    </row>
    <row r="116" spans="1:4" x14ac:dyDescent="0.2">
      <c r="A116" s="91" t="s">
        <v>107</v>
      </c>
      <c r="B116" s="91">
        <v>87980.416000000012</v>
      </c>
      <c r="C116" s="91">
        <v>90204.64</v>
      </c>
      <c r="D116" s="10">
        <f t="shared" si="1"/>
        <v>2224.2239999999874</v>
      </c>
    </row>
    <row r="117" spans="1:4" x14ac:dyDescent="0.2">
      <c r="A117" s="91" t="s">
        <v>108</v>
      </c>
      <c r="B117" s="91">
        <v>24452.705500000004</v>
      </c>
      <c r="C117" s="91">
        <v>25070.891875000005</v>
      </c>
      <c r="D117" s="10">
        <f t="shared" si="1"/>
        <v>618.18637500000114</v>
      </c>
    </row>
    <row r="118" spans="1:4" x14ac:dyDescent="0.2">
      <c r="A118" s="91" t="s">
        <v>92</v>
      </c>
      <c r="B118" s="91">
        <v>1148.0555000000002</v>
      </c>
      <c r="C118" s="91">
        <v>1177.079375</v>
      </c>
      <c r="D118" s="10">
        <f t="shared" si="1"/>
        <v>29.023874999999862</v>
      </c>
    </row>
    <row r="119" spans="1:4" x14ac:dyDescent="0.2">
      <c r="A119" s="91" t="s">
        <v>110</v>
      </c>
      <c r="B119" s="91">
        <v>56881.768999999978</v>
      </c>
      <c r="C119" s="91">
        <v>58319.791249999973</v>
      </c>
      <c r="D119" s="10">
        <f t="shared" si="1"/>
        <v>1438.0222499999945</v>
      </c>
    </row>
    <row r="120" spans="1:4" x14ac:dyDescent="0.2">
      <c r="A120" s="91" t="s">
        <v>111</v>
      </c>
      <c r="B120" s="91">
        <v>83639.12950000001</v>
      </c>
      <c r="C120" s="91">
        <v>85753.601875000008</v>
      </c>
      <c r="D120" s="10">
        <f t="shared" si="1"/>
        <v>2114.4723749999976</v>
      </c>
    </row>
    <row r="121" spans="1:4" x14ac:dyDescent="0.2">
      <c r="A121" s="91" t="s">
        <v>64</v>
      </c>
      <c r="B121" s="91">
        <v>4077.2680000000005</v>
      </c>
      <c r="C121" s="91">
        <v>4180.3450000000003</v>
      </c>
      <c r="D121" s="10">
        <f t="shared" si="1"/>
        <v>103.07699999999977</v>
      </c>
    </row>
    <row r="122" spans="1:4" x14ac:dyDescent="0.2">
      <c r="A122" s="91" t="s">
        <v>112</v>
      </c>
      <c r="B122" s="91">
        <v>224065.46550000002</v>
      </c>
      <c r="C122" s="91">
        <v>229730.041875</v>
      </c>
      <c r="D122" s="10">
        <f t="shared" si="1"/>
        <v>5664.5763749999751</v>
      </c>
    </row>
    <row r="123" spans="1:4" x14ac:dyDescent="0.2">
      <c r="A123" s="91" t="s">
        <v>114</v>
      </c>
      <c r="B123" s="91">
        <v>17363.276999999998</v>
      </c>
      <c r="C123" s="91">
        <v>17802.236249999998</v>
      </c>
      <c r="D123" s="10">
        <f t="shared" si="1"/>
        <v>438.95924999999988</v>
      </c>
    </row>
    <row r="124" spans="1:4" x14ac:dyDescent="0.2">
      <c r="A124" s="91" t="s">
        <v>116</v>
      </c>
      <c r="B124" s="91">
        <v>18335.201500000003</v>
      </c>
      <c r="C124" s="91">
        <v>18798.731875000001</v>
      </c>
      <c r="D124" s="10">
        <f t="shared" si="1"/>
        <v>463.53037499999846</v>
      </c>
    </row>
    <row r="125" spans="1:4" x14ac:dyDescent="0.2">
      <c r="A125" s="91" t="s">
        <v>117</v>
      </c>
      <c r="B125" s="91">
        <v>85928.743500000011</v>
      </c>
      <c r="C125" s="91">
        <v>88101.099375000005</v>
      </c>
      <c r="D125" s="10">
        <f t="shared" si="1"/>
        <v>2172.3558749999938</v>
      </c>
    </row>
    <row r="126" spans="1:4" x14ac:dyDescent="0.2">
      <c r="A126" s="91" t="s">
        <v>118</v>
      </c>
      <c r="B126" s="91">
        <v>736931.7925000001</v>
      </c>
      <c r="C126" s="91">
        <v>755562.09062500007</v>
      </c>
      <c r="D126" s="10">
        <f t="shared" si="1"/>
        <v>18630.298124999972</v>
      </c>
    </row>
    <row r="127" spans="1:4" x14ac:dyDescent="0.2">
      <c r="A127" s="91" t="s">
        <v>125</v>
      </c>
      <c r="B127" s="91">
        <v>18496.736499999999</v>
      </c>
      <c r="C127" s="91">
        <v>18964.350624999999</v>
      </c>
      <c r="D127" s="10">
        <f t="shared" si="1"/>
        <v>467.61412500000006</v>
      </c>
    </row>
    <row r="128" spans="1:4" x14ac:dyDescent="0.2">
      <c r="A128" s="91" t="s">
        <v>22</v>
      </c>
      <c r="B128" s="91">
        <v>2219.0814999999998</v>
      </c>
      <c r="C128" s="91">
        <v>2275.1818749999998</v>
      </c>
      <c r="D128" s="10">
        <f t="shared" si="1"/>
        <v>56.100374999999985</v>
      </c>
    </row>
    <row r="129" spans="1:4" x14ac:dyDescent="0.2">
      <c r="A129" s="91" t="s">
        <v>126</v>
      </c>
      <c r="B129" s="91">
        <v>11710.753500000001</v>
      </c>
      <c r="C129" s="91">
        <v>12006.811875000001</v>
      </c>
      <c r="D129" s="10">
        <f t="shared" si="1"/>
        <v>296.05837500000052</v>
      </c>
    </row>
    <row r="130" spans="1:4" x14ac:dyDescent="0.2">
      <c r="A130" s="91" t="s">
        <v>127</v>
      </c>
      <c r="B130" s="91">
        <v>66925.864000000001</v>
      </c>
      <c r="C130" s="91">
        <v>68617.81</v>
      </c>
      <c r="D130" s="10">
        <f t="shared" si="1"/>
        <v>1691.9459999999963</v>
      </c>
    </row>
    <row r="131" spans="1:4" x14ac:dyDescent="0.2">
      <c r="A131" s="91" t="s">
        <v>130</v>
      </c>
      <c r="B131" s="91">
        <v>213144.05299999999</v>
      </c>
      <c r="C131" s="91">
        <v>218532.52624999997</v>
      </c>
      <c r="D131" s="10">
        <f t="shared" si="1"/>
        <v>5388.4732499999809</v>
      </c>
    </row>
    <row r="132" spans="1:4" x14ac:dyDescent="0.2">
      <c r="A132" s="91" t="s">
        <v>97</v>
      </c>
      <c r="B132" s="91">
        <v>12373.136</v>
      </c>
      <c r="C132" s="91">
        <v>12685.94</v>
      </c>
      <c r="D132" s="10">
        <f t="shared" si="1"/>
        <v>312.80400000000009</v>
      </c>
    </row>
    <row r="133" spans="1:4" x14ac:dyDescent="0.2">
      <c r="A133" s="91" t="s">
        <v>131</v>
      </c>
      <c r="B133" s="91">
        <v>72969.942999999999</v>
      </c>
      <c r="C133" s="91">
        <v>74814.688749999987</v>
      </c>
      <c r="D133" s="10">
        <f t="shared" si="1"/>
        <v>1844.7457499999873</v>
      </c>
    </row>
    <row r="134" spans="1:4" x14ac:dyDescent="0.2">
      <c r="A134" s="91" t="s">
        <v>50</v>
      </c>
      <c r="B134" s="91">
        <v>6409.4684999999999</v>
      </c>
      <c r="C134" s="91">
        <v>6571.5056249999998</v>
      </c>
      <c r="D134" s="10">
        <f t="shared" si="1"/>
        <v>162.03712499999983</v>
      </c>
    </row>
    <row r="135" spans="1:4" x14ac:dyDescent="0.2">
      <c r="A135" s="91" t="s">
        <v>132</v>
      </c>
      <c r="B135" s="91">
        <v>7628.1455000000005</v>
      </c>
      <c r="C135" s="91">
        <v>7820.9918750000006</v>
      </c>
      <c r="D135" s="10">
        <f t="shared" si="1"/>
        <v>192.84637500000008</v>
      </c>
    </row>
    <row r="136" spans="1:4" x14ac:dyDescent="0.2">
      <c r="A136" s="91" t="s">
        <v>34</v>
      </c>
      <c r="B136" s="91">
        <v>23637.154000000006</v>
      </c>
      <c r="C136" s="91">
        <v>24234.722500000003</v>
      </c>
      <c r="D136" s="10">
        <f t="shared" ref="D136:D148" si="2">C136-B136</f>
        <v>597.56849999999758</v>
      </c>
    </row>
    <row r="137" spans="1:4" x14ac:dyDescent="0.2">
      <c r="A137" s="91" t="s">
        <v>133</v>
      </c>
      <c r="B137" s="91">
        <v>21002.932000000001</v>
      </c>
      <c r="C137" s="91">
        <v>21533.905000000002</v>
      </c>
      <c r="D137" s="10">
        <f t="shared" si="2"/>
        <v>530.97300000000178</v>
      </c>
    </row>
    <row r="138" spans="1:4" x14ac:dyDescent="0.2">
      <c r="A138" s="91" t="s">
        <v>102</v>
      </c>
      <c r="B138" s="91">
        <v>9504.4879999999994</v>
      </c>
      <c r="C138" s="91">
        <v>9744.7699999999986</v>
      </c>
      <c r="D138" s="10">
        <f t="shared" si="2"/>
        <v>240.28199999999924</v>
      </c>
    </row>
    <row r="139" spans="1:4" x14ac:dyDescent="0.2">
      <c r="A139" s="99" t="s">
        <v>134</v>
      </c>
      <c r="B139" s="91">
        <v>26537.174499999994</v>
      </c>
      <c r="C139" s="91">
        <v>27208.058124999992</v>
      </c>
      <c r="D139" s="10">
        <f t="shared" si="2"/>
        <v>670.88362499999857</v>
      </c>
    </row>
    <row r="140" spans="1:4" x14ac:dyDescent="0.2">
      <c r="A140" s="99" t="s">
        <v>135</v>
      </c>
      <c r="B140" s="91">
        <v>5409.5090000000009</v>
      </c>
      <c r="C140" s="91">
        <v>5546.2662500000006</v>
      </c>
      <c r="D140" s="10">
        <f t="shared" si="2"/>
        <v>136.75724999999966</v>
      </c>
    </row>
    <row r="141" spans="1:4" x14ac:dyDescent="0.2">
      <c r="A141" s="98" t="s">
        <v>136</v>
      </c>
      <c r="B141" s="91">
        <v>40613.192000000003</v>
      </c>
      <c r="C141" s="91">
        <v>41639.93</v>
      </c>
      <c r="D141" s="10">
        <f t="shared" si="2"/>
        <v>1026.7379999999976</v>
      </c>
    </row>
    <row r="142" spans="1:4" x14ac:dyDescent="0.2">
      <c r="A142" s="99" t="s">
        <v>137</v>
      </c>
      <c r="B142" s="91">
        <v>64630.954500000007</v>
      </c>
      <c r="C142" s="91">
        <v>66264.883125000008</v>
      </c>
      <c r="D142" s="10">
        <f t="shared" si="2"/>
        <v>1633.9286250000005</v>
      </c>
    </row>
    <row r="143" spans="1:4" x14ac:dyDescent="0.2">
      <c r="A143" s="99" t="s">
        <v>139</v>
      </c>
      <c r="B143" s="91">
        <v>18684.348500000004</v>
      </c>
      <c r="C143" s="91">
        <v>19156.705625000002</v>
      </c>
      <c r="D143" s="10">
        <f t="shared" si="2"/>
        <v>472.35712499999863</v>
      </c>
    </row>
    <row r="144" spans="1:4" x14ac:dyDescent="0.2">
      <c r="A144" s="97" t="s">
        <v>140</v>
      </c>
      <c r="B144" s="91">
        <v>27645.358000000007</v>
      </c>
      <c r="C144" s="91">
        <v>28344.257500000007</v>
      </c>
      <c r="D144" s="10">
        <f t="shared" si="2"/>
        <v>698.89949999999953</v>
      </c>
    </row>
    <row r="145" spans="1:4" x14ac:dyDescent="0.2">
      <c r="A145" s="97" t="s">
        <v>23</v>
      </c>
      <c r="B145" s="91">
        <v>6706.5060000000012</v>
      </c>
      <c r="C145" s="91">
        <v>6876.0525000000007</v>
      </c>
      <c r="D145" s="10">
        <f t="shared" si="2"/>
        <v>169.54649999999947</v>
      </c>
    </row>
    <row r="146" spans="1:4" x14ac:dyDescent="0.2">
      <c r="A146" s="97" t="s">
        <v>141</v>
      </c>
      <c r="B146" s="91">
        <v>28547.106</v>
      </c>
      <c r="C146" s="91">
        <v>29268.802499999998</v>
      </c>
      <c r="D146" s="10">
        <f t="shared" si="2"/>
        <v>721.6964999999982</v>
      </c>
    </row>
    <row r="147" spans="1:4" x14ac:dyDescent="0.2">
      <c r="A147" s="97" t="s">
        <v>142</v>
      </c>
      <c r="B147" s="91">
        <v>230720.52949999998</v>
      </c>
      <c r="C147" s="91">
        <v>236553.35187499996</v>
      </c>
      <c r="D147" s="10">
        <f t="shared" si="2"/>
        <v>5832.8223749999888</v>
      </c>
    </row>
    <row r="148" spans="1:4" x14ac:dyDescent="0.2">
      <c r="A148" s="97" t="s">
        <v>144</v>
      </c>
      <c r="B148" s="91">
        <v>109654.18549999999</v>
      </c>
      <c r="C148" s="91">
        <v>112426.34187499998</v>
      </c>
      <c r="D148" s="10">
        <f t="shared" si="2"/>
        <v>2772.1563749999914</v>
      </c>
    </row>
    <row r="149" spans="1:4" ht="15" x14ac:dyDescent="0.25">
      <c r="A149" s="8" t="s">
        <v>147</v>
      </c>
      <c r="B149" s="104">
        <f>SUM(B7:B148)</f>
        <v>6552856.3454252006</v>
      </c>
      <c r="C149" s="104">
        <f t="shared" ref="C149:D149" si="3">SUM(C7:C148)</f>
        <v>6718518.4440454999</v>
      </c>
      <c r="D149" s="103">
        <f t="shared" si="3"/>
        <v>165662.09862029974</v>
      </c>
    </row>
  </sheetData>
  <mergeCells count="1">
    <mergeCell ref="F4:I6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49"/>
  <sheetViews>
    <sheetView workbookViewId="0"/>
  </sheetViews>
  <sheetFormatPr defaultRowHeight="14.25" x14ac:dyDescent="0.2"/>
  <cols>
    <col min="1" max="1" width="44.42578125" style="1" bestFit="1" customWidth="1"/>
    <col min="2" max="2" width="13.140625" style="1" customWidth="1"/>
    <col min="3" max="3" width="12.85546875" style="1" customWidth="1"/>
    <col min="4" max="4" width="13.140625" style="1" customWidth="1"/>
    <col min="5" max="16384" width="9.140625" style="1"/>
  </cols>
  <sheetData>
    <row r="1" spans="1:9" ht="23.25" x14ac:dyDescent="0.35">
      <c r="A1" s="17" t="s">
        <v>218</v>
      </c>
    </row>
    <row r="4" spans="1:9" ht="20.25" x14ac:dyDescent="0.3">
      <c r="A4" s="15" t="s">
        <v>0</v>
      </c>
      <c r="B4" s="16"/>
      <c r="C4" s="16"/>
      <c r="D4" s="16"/>
      <c r="F4" s="85" t="s">
        <v>219</v>
      </c>
      <c r="G4" s="85"/>
      <c r="H4" s="85"/>
      <c r="I4" s="85"/>
    </row>
    <row r="5" spans="1:9" x14ac:dyDescent="0.2">
      <c r="F5" s="85"/>
      <c r="G5" s="85"/>
      <c r="H5" s="85"/>
      <c r="I5" s="85"/>
    </row>
    <row r="6" spans="1:9" ht="30" x14ac:dyDescent="0.25">
      <c r="A6" s="18" t="s">
        <v>1</v>
      </c>
      <c r="B6" s="18" t="s">
        <v>149</v>
      </c>
      <c r="C6" s="18" t="s">
        <v>150</v>
      </c>
      <c r="D6" s="31" t="s">
        <v>3</v>
      </c>
      <c r="F6" s="85"/>
      <c r="G6" s="85"/>
      <c r="H6" s="85"/>
      <c r="I6" s="85"/>
    </row>
    <row r="7" spans="1:9" x14ac:dyDescent="0.2">
      <c r="A7" s="1" t="s">
        <v>36</v>
      </c>
      <c r="B7" s="91">
        <v>0</v>
      </c>
      <c r="C7" s="91">
        <v>0</v>
      </c>
      <c r="D7" s="35">
        <f>C7-B7</f>
        <v>0</v>
      </c>
    </row>
    <row r="8" spans="1:9" x14ac:dyDescent="0.2">
      <c r="A8" s="1" t="s">
        <v>12</v>
      </c>
      <c r="B8" s="91">
        <v>0</v>
      </c>
      <c r="C8" s="91">
        <v>0</v>
      </c>
      <c r="D8" s="35">
        <f t="shared" ref="D8:D71" si="0">C8-B8</f>
        <v>0</v>
      </c>
    </row>
    <row r="9" spans="1:9" x14ac:dyDescent="0.2">
      <c r="A9" s="1" t="s">
        <v>5</v>
      </c>
      <c r="B9" s="91">
        <v>88936.117429801408</v>
      </c>
      <c r="C9" s="91">
        <v>88936.117429801408</v>
      </c>
      <c r="D9" s="35">
        <f t="shared" si="0"/>
        <v>0</v>
      </c>
    </row>
    <row r="10" spans="1:9" x14ac:dyDescent="0.2">
      <c r="A10" s="1" t="s">
        <v>119</v>
      </c>
      <c r="B10" s="91">
        <v>0</v>
      </c>
      <c r="C10" s="91">
        <v>0</v>
      </c>
      <c r="D10" s="35">
        <f t="shared" si="0"/>
        <v>0</v>
      </c>
    </row>
    <row r="11" spans="1:9" x14ac:dyDescent="0.2">
      <c r="A11" s="1" t="s">
        <v>86</v>
      </c>
      <c r="B11" s="91">
        <v>0</v>
      </c>
      <c r="C11" s="91">
        <v>0</v>
      </c>
      <c r="D11" s="35">
        <f t="shared" si="0"/>
        <v>0</v>
      </c>
    </row>
    <row r="12" spans="1:9" x14ac:dyDescent="0.2">
      <c r="A12" s="1" t="s">
        <v>120</v>
      </c>
      <c r="B12" s="91">
        <v>0</v>
      </c>
      <c r="C12" s="91">
        <v>0</v>
      </c>
      <c r="D12" s="35">
        <f t="shared" si="0"/>
        <v>0</v>
      </c>
    </row>
    <row r="13" spans="1:9" x14ac:dyDescent="0.2">
      <c r="A13" s="1" t="s">
        <v>8</v>
      </c>
      <c r="B13" s="91">
        <v>30618.415336882757</v>
      </c>
      <c r="C13" s="91">
        <v>30618.415336882757</v>
      </c>
      <c r="D13" s="35">
        <f t="shared" si="0"/>
        <v>0</v>
      </c>
    </row>
    <row r="14" spans="1:9" x14ac:dyDescent="0.2">
      <c r="A14" s="1" t="s">
        <v>37</v>
      </c>
      <c r="B14" s="91">
        <v>0</v>
      </c>
      <c r="C14" s="91">
        <v>0</v>
      </c>
      <c r="D14" s="35">
        <f t="shared" si="0"/>
        <v>0</v>
      </c>
    </row>
    <row r="15" spans="1:9" x14ac:dyDescent="0.2">
      <c r="A15" s="1" t="s">
        <v>9</v>
      </c>
      <c r="B15" s="91">
        <v>6324.7785918348918</v>
      </c>
      <c r="C15" s="91">
        <v>6324.7785918348918</v>
      </c>
      <c r="D15" s="35">
        <f t="shared" si="0"/>
        <v>0</v>
      </c>
    </row>
    <row r="16" spans="1:9" x14ac:dyDescent="0.2">
      <c r="A16" s="1" t="s">
        <v>10</v>
      </c>
      <c r="B16" s="91">
        <v>0</v>
      </c>
      <c r="C16" s="91">
        <v>0</v>
      </c>
      <c r="D16" s="35">
        <f t="shared" si="0"/>
        <v>0</v>
      </c>
    </row>
    <row r="17" spans="1:4" x14ac:dyDescent="0.2">
      <c r="A17" s="1" t="s">
        <v>11</v>
      </c>
      <c r="B17" s="91">
        <v>0</v>
      </c>
      <c r="C17" s="91">
        <v>0</v>
      </c>
      <c r="D17" s="35">
        <f t="shared" si="0"/>
        <v>0</v>
      </c>
    </row>
    <row r="18" spans="1:4" x14ac:dyDescent="0.2">
      <c r="A18" s="1" t="s">
        <v>51</v>
      </c>
      <c r="B18" s="91">
        <v>0</v>
      </c>
      <c r="C18" s="91">
        <v>0</v>
      </c>
      <c r="D18" s="35">
        <f t="shared" si="0"/>
        <v>0</v>
      </c>
    </row>
    <row r="19" spans="1:4" x14ac:dyDescent="0.2">
      <c r="A19" s="1" t="s">
        <v>14</v>
      </c>
      <c r="B19" s="91">
        <v>0</v>
      </c>
      <c r="C19" s="91">
        <v>0</v>
      </c>
      <c r="D19" s="35">
        <f t="shared" si="0"/>
        <v>0</v>
      </c>
    </row>
    <row r="20" spans="1:4" x14ac:dyDescent="0.2">
      <c r="A20" s="1" t="s">
        <v>128</v>
      </c>
      <c r="B20" s="91">
        <v>0</v>
      </c>
      <c r="C20" s="91">
        <v>0</v>
      </c>
      <c r="D20" s="35">
        <f t="shared" si="0"/>
        <v>0</v>
      </c>
    </row>
    <row r="21" spans="1:4" x14ac:dyDescent="0.2">
      <c r="A21" s="1" t="s">
        <v>16</v>
      </c>
      <c r="B21" s="91">
        <v>0</v>
      </c>
      <c r="C21" s="91">
        <v>0</v>
      </c>
      <c r="D21" s="35">
        <f t="shared" si="0"/>
        <v>0</v>
      </c>
    </row>
    <row r="22" spans="1:4" x14ac:dyDescent="0.2">
      <c r="A22" s="1" t="s">
        <v>17</v>
      </c>
      <c r="B22" s="91">
        <v>0</v>
      </c>
      <c r="C22" s="91">
        <v>0</v>
      </c>
      <c r="D22" s="35">
        <f t="shared" si="0"/>
        <v>0</v>
      </c>
    </row>
    <row r="23" spans="1:4" x14ac:dyDescent="0.2">
      <c r="A23" s="1" t="s">
        <v>18</v>
      </c>
      <c r="B23" s="91">
        <v>50413.350591225499</v>
      </c>
      <c r="C23" s="91">
        <v>50413.350591225499</v>
      </c>
      <c r="D23" s="35">
        <f t="shared" si="0"/>
        <v>0</v>
      </c>
    </row>
    <row r="24" spans="1:4" x14ac:dyDescent="0.2">
      <c r="A24" s="1" t="s">
        <v>24</v>
      </c>
      <c r="B24" s="91">
        <v>3502.9542970162479</v>
      </c>
      <c r="C24" s="91">
        <v>3502.9542970162479</v>
      </c>
      <c r="D24" s="35">
        <f t="shared" si="0"/>
        <v>0</v>
      </c>
    </row>
    <row r="25" spans="1:4" x14ac:dyDescent="0.2">
      <c r="A25" s="1" t="s">
        <v>26</v>
      </c>
      <c r="B25" s="91">
        <v>0</v>
      </c>
      <c r="C25" s="91">
        <v>0</v>
      </c>
      <c r="D25" s="35">
        <f t="shared" si="0"/>
        <v>0</v>
      </c>
    </row>
    <row r="26" spans="1:4" s="22" customFormat="1" x14ac:dyDescent="0.2">
      <c r="A26" s="22" t="s">
        <v>27</v>
      </c>
      <c r="B26" s="91">
        <v>0</v>
      </c>
      <c r="C26" s="91">
        <v>0</v>
      </c>
      <c r="D26" s="35">
        <f t="shared" si="0"/>
        <v>0</v>
      </c>
    </row>
    <row r="27" spans="1:4" x14ac:dyDescent="0.2">
      <c r="A27" s="1" t="s">
        <v>28</v>
      </c>
      <c r="B27" s="91">
        <v>0</v>
      </c>
      <c r="C27" s="91">
        <v>0</v>
      </c>
      <c r="D27" s="35">
        <f t="shared" si="0"/>
        <v>0</v>
      </c>
    </row>
    <row r="28" spans="1:4" x14ac:dyDescent="0.2">
      <c r="A28" s="1" t="s">
        <v>29</v>
      </c>
      <c r="B28" s="91">
        <v>36975.628690727062</v>
      </c>
      <c r="C28" s="91">
        <v>36975.628690727062</v>
      </c>
      <c r="D28" s="35">
        <f t="shared" si="0"/>
        <v>0</v>
      </c>
    </row>
    <row r="29" spans="1:4" x14ac:dyDescent="0.2">
      <c r="A29" s="1" t="s">
        <v>15</v>
      </c>
      <c r="B29" s="91">
        <v>0</v>
      </c>
      <c r="C29" s="91">
        <v>0</v>
      </c>
      <c r="D29" s="35">
        <f t="shared" si="0"/>
        <v>0</v>
      </c>
    </row>
    <row r="30" spans="1:4" x14ac:dyDescent="0.2">
      <c r="A30" s="1" t="s">
        <v>6</v>
      </c>
      <c r="B30" s="91">
        <v>0</v>
      </c>
      <c r="C30" s="91">
        <v>0</v>
      </c>
      <c r="D30" s="35">
        <f t="shared" si="0"/>
        <v>0</v>
      </c>
    </row>
    <row r="31" spans="1:4" x14ac:dyDescent="0.2">
      <c r="A31" s="1" t="s">
        <v>30</v>
      </c>
      <c r="B31" s="91">
        <v>1621.7381004704851</v>
      </c>
      <c r="C31" s="91">
        <v>1621.7381004704851</v>
      </c>
      <c r="D31" s="35">
        <f t="shared" si="0"/>
        <v>0</v>
      </c>
    </row>
    <row r="32" spans="1:4" x14ac:dyDescent="0.2">
      <c r="A32" s="1" t="s">
        <v>32</v>
      </c>
      <c r="B32" s="91">
        <v>0</v>
      </c>
      <c r="C32" s="91">
        <v>0</v>
      </c>
      <c r="D32" s="35">
        <f t="shared" si="0"/>
        <v>0</v>
      </c>
    </row>
    <row r="33" spans="1:4" x14ac:dyDescent="0.2">
      <c r="A33" s="1" t="s">
        <v>121</v>
      </c>
      <c r="B33" s="91">
        <v>0</v>
      </c>
      <c r="C33" s="91">
        <v>0</v>
      </c>
      <c r="D33" s="35">
        <f t="shared" si="0"/>
        <v>0</v>
      </c>
    </row>
    <row r="34" spans="1:4" x14ac:dyDescent="0.2">
      <c r="A34" s="1" t="s">
        <v>35</v>
      </c>
      <c r="B34" s="91">
        <v>973.04286028229103</v>
      </c>
      <c r="C34" s="91">
        <v>973.04286028229103</v>
      </c>
      <c r="D34" s="35">
        <f t="shared" si="0"/>
        <v>0</v>
      </c>
    </row>
    <row r="35" spans="1:4" x14ac:dyDescent="0.2">
      <c r="A35" s="1" t="s">
        <v>38</v>
      </c>
      <c r="B35" s="91">
        <v>4365.7189664665457</v>
      </c>
      <c r="C35" s="91">
        <v>4365.7189664665457</v>
      </c>
      <c r="D35" s="35">
        <f t="shared" si="0"/>
        <v>0</v>
      </c>
    </row>
    <row r="36" spans="1:4" x14ac:dyDescent="0.2">
      <c r="A36" s="1" t="s">
        <v>39</v>
      </c>
      <c r="B36" s="91">
        <v>0</v>
      </c>
      <c r="C36" s="91">
        <v>0</v>
      </c>
      <c r="D36" s="35">
        <f t="shared" si="0"/>
        <v>0</v>
      </c>
    </row>
    <row r="37" spans="1:4" x14ac:dyDescent="0.2">
      <c r="A37" s="1" t="s">
        <v>109</v>
      </c>
      <c r="B37" s="91">
        <v>0</v>
      </c>
      <c r="C37" s="91">
        <v>0</v>
      </c>
      <c r="D37" s="35">
        <f t="shared" si="0"/>
        <v>0</v>
      </c>
    </row>
    <row r="38" spans="1:4" x14ac:dyDescent="0.2">
      <c r="A38" s="1" t="s">
        <v>40</v>
      </c>
      <c r="B38" s="91">
        <v>16606.598148817768</v>
      </c>
      <c r="C38" s="91">
        <v>16606.598148817768</v>
      </c>
      <c r="D38" s="35">
        <f t="shared" si="0"/>
        <v>0</v>
      </c>
    </row>
    <row r="39" spans="1:4" x14ac:dyDescent="0.2">
      <c r="A39" s="1" t="s">
        <v>41</v>
      </c>
      <c r="B39" s="91">
        <v>0</v>
      </c>
      <c r="C39" s="91">
        <v>0</v>
      </c>
      <c r="D39" s="35">
        <f t="shared" si="0"/>
        <v>0</v>
      </c>
    </row>
    <row r="40" spans="1:4" x14ac:dyDescent="0.2">
      <c r="A40" s="1" t="s">
        <v>146</v>
      </c>
      <c r="B40" s="91">
        <v>0</v>
      </c>
      <c r="C40" s="91">
        <v>0</v>
      </c>
      <c r="D40" s="35">
        <f t="shared" si="0"/>
        <v>0</v>
      </c>
    </row>
    <row r="41" spans="1:4" x14ac:dyDescent="0.2">
      <c r="A41" s="1" t="s">
        <v>42</v>
      </c>
      <c r="B41" s="91">
        <v>0</v>
      </c>
      <c r="C41" s="91">
        <v>0</v>
      </c>
      <c r="D41" s="35">
        <f t="shared" si="0"/>
        <v>0</v>
      </c>
    </row>
    <row r="42" spans="1:4" x14ac:dyDescent="0.2">
      <c r="A42" s="1" t="s">
        <v>43</v>
      </c>
      <c r="B42" s="91">
        <v>0</v>
      </c>
      <c r="C42" s="91">
        <v>0</v>
      </c>
      <c r="D42" s="35">
        <f t="shared" si="0"/>
        <v>0</v>
      </c>
    </row>
    <row r="43" spans="1:4" x14ac:dyDescent="0.2">
      <c r="A43" s="1" t="s">
        <v>44</v>
      </c>
      <c r="B43" s="91">
        <v>0</v>
      </c>
      <c r="C43" s="91">
        <v>0</v>
      </c>
      <c r="D43" s="35">
        <f t="shared" si="0"/>
        <v>0</v>
      </c>
    </row>
    <row r="44" spans="1:4" x14ac:dyDescent="0.2">
      <c r="A44" s="1" t="s">
        <v>25</v>
      </c>
      <c r="B44" s="91">
        <v>0</v>
      </c>
      <c r="C44" s="91">
        <v>0</v>
      </c>
      <c r="D44" s="35">
        <f t="shared" si="0"/>
        <v>0</v>
      </c>
    </row>
    <row r="45" spans="1:4" x14ac:dyDescent="0.2">
      <c r="A45" s="1" t="s">
        <v>87</v>
      </c>
      <c r="B45" s="91">
        <v>0</v>
      </c>
      <c r="C45" s="91">
        <v>0</v>
      </c>
      <c r="D45" s="35">
        <f t="shared" si="0"/>
        <v>0</v>
      </c>
    </row>
    <row r="46" spans="1:4" x14ac:dyDescent="0.2">
      <c r="A46" s="1" t="s">
        <v>45</v>
      </c>
      <c r="B46" s="91">
        <v>81.086905023524253</v>
      </c>
      <c r="C46" s="91">
        <v>81.086905023524253</v>
      </c>
      <c r="D46" s="35">
        <f t="shared" si="0"/>
        <v>0</v>
      </c>
    </row>
    <row r="47" spans="1:4" x14ac:dyDescent="0.2">
      <c r="A47" s="1" t="s">
        <v>82</v>
      </c>
      <c r="B47" s="91">
        <v>0</v>
      </c>
      <c r="C47" s="91">
        <v>0</v>
      </c>
      <c r="D47" s="35">
        <f t="shared" si="0"/>
        <v>0</v>
      </c>
    </row>
    <row r="48" spans="1:4" x14ac:dyDescent="0.2">
      <c r="A48" s="1" t="s">
        <v>46</v>
      </c>
      <c r="B48" s="91">
        <v>0</v>
      </c>
      <c r="C48" s="91">
        <v>0</v>
      </c>
      <c r="D48" s="35">
        <f t="shared" si="0"/>
        <v>0</v>
      </c>
    </row>
    <row r="49" spans="1:4" x14ac:dyDescent="0.2">
      <c r="A49" s="1" t="s">
        <v>47</v>
      </c>
      <c r="B49" s="91">
        <v>0</v>
      </c>
      <c r="C49" s="91">
        <v>0</v>
      </c>
      <c r="D49" s="35">
        <f t="shared" si="0"/>
        <v>0</v>
      </c>
    </row>
    <row r="50" spans="1:4" x14ac:dyDescent="0.2">
      <c r="A50" s="1" t="s">
        <v>143</v>
      </c>
      <c r="B50" s="91">
        <v>0</v>
      </c>
      <c r="C50" s="91">
        <v>0</v>
      </c>
      <c r="D50" s="35">
        <f t="shared" si="0"/>
        <v>0</v>
      </c>
    </row>
    <row r="51" spans="1:4" x14ac:dyDescent="0.2">
      <c r="A51" s="1" t="s">
        <v>122</v>
      </c>
      <c r="B51" s="91">
        <v>0</v>
      </c>
      <c r="C51" s="91">
        <v>0</v>
      </c>
      <c r="D51" s="35">
        <f t="shared" si="0"/>
        <v>0</v>
      </c>
    </row>
    <row r="52" spans="1:4" x14ac:dyDescent="0.2">
      <c r="A52" s="1" t="s">
        <v>52</v>
      </c>
      <c r="B52" s="91">
        <v>13622.600043952076</v>
      </c>
      <c r="C52" s="91">
        <v>13622.600043952076</v>
      </c>
      <c r="D52" s="35">
        <f t="shared" si="0"/>
        <v>0</v>
      </c>
    </row>
    <row r="53" spans="1:4" x14ac:dyDescent="0.2">
      <c r="A53" s="1" t="s">
        <v>53</v>
      </c>
      <c r="B53" s="91">
        <v>7849.2124062771481</v>
      </c>
      <c r="C53" s="91">
        <v>7849.2124062771481</v>
      </c>
      <c r="D53" s="35">
        <f t="shared" si="0"/>
        <v>0</v>
      </c>
    </row>
    <row r="54" spans="1:4" x14ac:dyDescent="0.2">
      <c r="A54" s="1" t="s">
        <v>54</v>
      </c>
      <c r="B54" s="91">
        <v>0</v>
      </c>
      <c r="C54" s="91">
        <v>0</v>
      </c>
      <c r="D54" s="35">
        <f t="shared" si="0"/>
        <v>0</v>
      </c>
    </row>
    <row r="55" spans="1:4" x14ac:dyDescent="0.2">
      <c r="A55" s="1" t="s">
        <v>55</v>
      </c>
      <c r="B55" s="91">
        <v>0</v>
      </c>
      <c r="C55" s="91">
        <v>0</v>
      </c>
      <c r="D55" s="35">
        <f t="shared" si="0"/>
        <v>0</v>
      </c>
    </row>
    <row r="56" spans="1:4" x14ac:dyDescent="0.2">
      <c r="A56" s="1" t="s">
        <v>56</v>
      </c>
      <c r="B56" s="91">
        <v>123446.70420781332</v>
      </c>
      <c r="C56" s="91">
        <v>123446.70420781332</v>
      </c>
      <c r="D56" s="35">
        <f t="shared" si="0"/>
        <v>0</v>
      </c>
    </row>
    <row r="57" spans="1:4" x14ac:dyDescent="0.2">
      <c r="A57" s="1" t="s">
        <v>57</v>
      </c>
      <c r="B57" s="91">
        <v>0</v>
      </c>
      <c r="C57" s="91">
        <v>0</v>
      </c>
      <c r="D57" s="35">
        <f t="shared" si="0"/>
        <v>0</v>
      </c>
    </row>
    <row r="58" spans="1:4" x14ac:dyDescent="0.2">
      <c r="A58" s="1" t="s">
        <v>58</v>
      </c>
      <c r="B58" s="91">
        <v>8562.7771704841616</v>
      </c>
      <c r="C58" s="91">
        <v>8562.7771704841616</v>
      </c>
      <c r="D58" s="35">
        <f t="shared" si="0"/>
        <v>0</v>
      </c>
    </row>
    <row r="59" spans="1:4" x14ac:dyDescent="0.2">
      <c r="A59" s="1" t="s">
        <v>59</v>
      </c>
      <c r="B59" s="91">
        <v>0</v>
      </c>
      <c r="C59" s="91">
        <v>0</v>
      </c>
      <c r="D59" s="35">
        <f t="shared" si="0"/>
        <v>0</v>
      </c>
    </row>
    <row r="60" spans="1:4" x14ac:dyDescent="0.2">
      <c r="A60" s="1" t="s">
        <v>60</v>
      </c>
      <c r="B60" s="91">
        <v>12195.470515538049</v>
      </c>
      <c r="C60" s="91">
        <v>12195.470515538049</v>
      </c>
      <c r="D60" s="35">
        <f t="shared" si="0"/>
        <v>0</v>
      </c>
    </row>
    <row r="61" spans="1:4" x14ac:dyDescent="0.2">
      <c r="A61" s="1" t="s">
        <v>61</v>
      </c>
      <c r="B61" s="91">
        <v>0</v>
      </c>
      <c r="C61" s="91">
        <v>0</v>
      </c>
      <c r="D61" s="35">
        <f t="shared" si="0"/>
        <v>0</v>
      </c>
    </row>
    <row r="62" spans="1:4" x14ac:dyDescent="0.2">
      <c r="A62" s="1" t="s">
        <v>62</v>
      </c>
      <c r="B62" s="91">
        <v>0</v>
      </c>
      <c r="C62" s="91">
        <v>0</v>
      </c>
      <c r="D62" s="35">
        <f t="shared" si="0"/>
        <v>0</v>
      </c>
    </row>
    <row r="63" spans="1:4" x14ac:dyDescent="0.2">
      <c r="A63" s="1" t="s">
        <v>63</v>
      </c>
      <c r="B63" s="91">
        <v>0</v>
      </c>
      <c r="C63" s="91">
        <v>0</v>
      </c>
      <c r="D63" s="35">
        <f t="shared" si="0"/>
        <v>0</v>
      </c>
    </row>
    <row r="64" spans="1:4" x14ac:dyDescent="0.2">
      <c r="A64" s="1" t="s">
        <v>65</v>
      </c>
      <c r="B64" s="91">
        <v>0</v>
      </c>
      <c r="C64" s="91">
        <v>0</v>
      </c>
      <c r="D64" s="35">
        <f t="shared" si="0"/>
        <v>0</v>
      </c>
    </row>
    <row r="65" spans="1:4" x14ac:dyDescent="0.2">
      <c r="A65" s="1" t="s">
        <v>66</v>
      </c>
      <c r="B65" s="91">
        <v>0</v>
      </c>
      <c r="C65" s="91">
        <v>0</v>
      </c>
      <c r="D65" s="35">
        <f t="shared" si="0"/>
        <v>0</v>
      </c>
    </row>
    <row r="66" spans="1:4" x14ac:dyDescent="0.2">
      <c r="A66" s="1" t="s">
        <v>68</v>
      </c>
      <c r="B66" s="91">
        <v>0</v>
      </c>
      <c r="C66" s="91">
        <v>0</v>
      </c>
      <c r="D66" s="35">
        <f t="shared" si="0"/>
        <v>0</v>
      </c>
    </row>
    <row r="67" spans="1:4" x14ac:dyDescent="0.2">
      <c r="A67" s="1" t="s">
        <v>70</v>
      </c>
      <c r="B67" s="91">
        <v>0</v>
      </c>
      <c r="C67" s="91">
        <v>0</v>
      </c>
      <c r="D67" s="35">
        <f t="shared" si="0"/>
        <v>0</v>
      </c>
    </row>
    <row r="68" spans="1:4" x14ac:dyDescent="0.2">
      <c r="A68" s="20" t="s">
        <v>19</v>
      </c>
      <c r="B68" s="92">
        <v>5513.9095415996499</v>
      </c>
      <c r="C68" s="92">
        <v>0</v>
      </c>
      <c r="D68" s="21">
        <f t="shared" si="0"/>
        <v>-5513.9095415996499</v>
      </c>
    </row>
    <row r="69" spans="1:4" x14ac:dyDescent="0.2">
      <c r="A69" s="1" t="s">
        <v>71</v>
      </c>
      <c r="B69" s="91">
        <v>0</v>
      </c>
      <c r="C69" s="91">
        <v>0</v>
      </c>
      <c r="D69" s="35">
        <f t="shared" si="0"/>
        <v>0</v>
      </c>
    </row>
    <row r="70" spans="1:4" x14ac:dyDescent="0.2">
      <c r="A70" s="1" t="s">
        <v>48</v>
      </c>
      <c r="B70" s="91">
        <v>0</v>
      </c>
      <c r="C70" s="91">
        <v>0</v>
      </c>
      <c r="D70" s="35">
        <f t="shared" si="0"/>
        <v>0</v>
      </c>
    </row>
    <row r="71" spans="1:4" x14ac:dyDescent="0.2">
      <c r="A71" s="1" t="s">
        <v>72</v>
      </c>
      <c r="B71" s="91">
        <v>0</v>
      </c>
      <c r="C71" s="91">
        <v>0</v>
      </c>
      <c r="D71" s="35">
        <f t="shared" si="0"/>
        <v>0</v>
      </c>
    </row>
    <row r="72" spans="1:4" x14ac:dyDescent="0.2">
      <c r="A72" s="1" t="s">
        <v>20</v>
      </c>
      <c r="B72" s="91">
        <v>0</v>
      </c>
      <c r="C72" s="91">
        <v>0</v>
      </c>
      <c r="D72" s="35">
        <f t="shared" ref="D72:D135" si="1">C72-B72</f>
        <v>0</v>
      </c>
    </row>
    <row r="73" spans="1:4" x14ac:dyDescent="0.2">
      <c r="A73" s="1" t="s">
        <v>73</v>
      </c>
      <c r="B73" s="91">
        <v>34737.630112077793</v>
      </c>
      <c r="C73" s="91">
        <v>34737.630112077793</v>
      </c>
      <c r="D73" s="35">
        <f t="shared" si="1"/>
        <v>0</v>
      </c>
    </row>
    <row r="74" spans="1:4" x14ac:dyDescent="0.2">
      <c r="A74" s="1" t="s">
        <v>74</v>
      </c>
      <c r="B74" s="91">
        <v>0</v>
      </c>
      <c r="C74" s="91">
        <v>0</v>
      </c>
      <c r="D74" s="35">
        <f t="shared" si="1"/>
        <v>0</v>
      </c>
    </row>
    <row r="75" spans="1:4" x14ac:dyDescent="0.2">
      <c r="A75" s="1" t="s">
        <v>138</v>
      </c>
      <c r="B75" s="91">
        <v>0</v>
      </c>
      <c r="C75" s="91">
        <v>0</v>
      </c>
      <c r="D75" s="35">
        <f t="shared" si="1"/>
        <v>0</v>
      </c>
    </row>
    <row r="76" spans="1:4" x14ac:dyDescent="0.2">
      <c r="A76" s="1" t="s">
        <v>75</v>
      </c>
      <c r="B76" s="91">
        <v>0</v>
      </c>
      <c r="C76" s="91">
        <v>0</v>
      </c>
      <c r="D76" s="35">
        <f t="shared" si="1"/>
        <v>0</v>
      </c>
    </row>
    <row r="77" spans="1:4" x14ac:dyDescent="0.2">
      <c r="A77" s="1" t="s">
        <v>129</v>
      </c>
      <c r="B77" s="91">
        <v>0</v>
      </c>
      <c r="C77" s="91">
        <v>0</v>
      </c>
      <c r="D77" s="35">
        <f t="shared" si="1"/>
        <v>0</v>
      </c>
    </row>
    <row r="78" spans="1:4" x14ac:dyDescent="0.2">
      <c r="A78" s="1" t="s">
        <v>76</v>
      </c>
      <c r="B78" s="91">
        <v>25253.705700526396</v>
      </c>
      <c r="C78" s="91">
        <v>25253.705700526396</v>
      </c>
      <c r="D78" s="35">
        <f t="shared" si="1"/>
        <v>0</v>
      </c>
    </row>
    <row r="79" spans="1:4" x14ac:dyDescent="0.2">
      <c r="A79" s="1" t="s">
        <v>77</v>
      </c>
      <c r="B79" s="91">
        <v>0</v>
      </c>
      <c r="C79" s="91">
        <v>0</v>
      </c>
      <c r="D79" s="35">
        <f t="shared" si="1"/>
        <v>0</v>
      </c>
    </row>
    <row r="80" spans="1:4" x14ac:dyDescent="0.2">
      <c r="A80" s="1" t="s">
        <v>123</v>
      </c>
      <c r="B80" s="91">
        <v>0</v>
      </c>
      <c r="C80" s="91">
        <v>0</v>
      </c>
      <c r="D80" s="35">
        <f t="shared" si="1"/>
        <v>0</v>
      </c>
    </row>
    <row r="81" spans="1:4" x14ac:dyDescent="0.2">
      <c r="A81" s="1" t="s">
        <v>78</v>
      </c>
      <c r="B81" s="91">
        <v>2983.9981048656928</v>
      </c>
      <c r="C81" s="91">
        <v>2983.9981048656928</v>
      </c>
      <c r="D81" s="35">
        <f t="shared" si="1"/>
        <v>0</v>
      </c>
    </row>
    <row r="82" spans="1:4" x14ac:dyDescent="0.2">
      <c r="A82" s="1" t="s">
        <v>79</v>
      </c>
      <c r="B82" s="91">
        <v>0</v>
      </c>
      <c r="C82" s="91">
        <v>0</v>
      </c>
      <c r="D82" s="35">
        <f t="shared" si="1"/>
        <v>0</v>
      </c>
    </row>
    <row r="83" spans="1:4" x14ac:dyDescent="0.2">
      <c r="A83" s="1" t="s">
        <v>145</v>
      </c>
      <c r="B83" s="91">
        <v>0</v>
      </c>
      <c r="C83" s="91">
        <v>0</v>
      </c>
      <c r="D83" s="35">
        <f t="shared" si="1"/>
        <v>0</v>
      </c>
    </row>
    <row r="84" spans="1:4" x14ac:dyDescent="0.2">
      <c r="A84" s="1" t="s">
        <v>84</v>
      </c>
      <c r="B84" s="91">
        <v>0</v>
      </c>
      <c r="C84" s="91">
        <v>0</v>
      </c>
      <c r="D84" s="35">
        <f t="shared" si="1"/>
        <v>0</v>
      </c>
    </row>
    <row r="85" spans="1:4" x14ac:dyDescent="0.2">
      <c r="A85" s="1" t="s">
        <v>80</v>
      </c>
      <c r="B85" s="91">
        <v>6324.7785918348918</v>
      </c>
      <c r="C85" s="91">
        <v>6324.7785918348918</v>
      </c>
      <c r="D85" s="35">
        <f t="shared" si="1"/>
        <v>0</v>
      </c>
    </row>
    <row r="86" spans="1:4" x14ac:dyDescent="0.2">
      <c r="A86" s="1" t="s">
        <v>67</v>
      </c>
      <c r="B86" s="91">
        <v>0</v>
      </c>
      <c r="C86" s="91">
        <v>0</v>
      </c>
      <c r="D86" s="35">
        <f t="shared" si="1"/>
        <v>0</v>
      </c>
    </row>
    <row r="87" spans="1:4" x14ac:dyDescent="0.2">
      <c r="A87" s="1" t="s">
        <v>81</v>
      </c>
      <c r="B87" s="91">
        <v>0</v>
      </c>
      <c r="C87" s="91">
        <v>0</v>
      </c>
      <c r="D87" s="35">
        <f t="shared" si="1"/>
        <v>0</v>
      </c>
    </row>
    <row r="88" spans="1:4" x14ac:dyDescent="0.2">
      <c r="A88" s="1" t="s">
        <v>83</v>
      </c>
      <c r="B88" s="91">
        <v>0</v>
      </c>
      <c r="C88" s="91">
        <v>0</v>
      </c>
      <c r="D88" s="35">
        <f t="shared" si="1"/>
        <v>0</v>
      </c>
    </row>
    <row r="89" spans="1:4" x14ac:dyDescent="0.2">
      <c r="A89" s="1" t="s">
        <v>89</v>
      </c>
      <c r="B89" s="91">
        <v>105412.97653058154</v>
      </c>
      <c r="C89" s="91">
        <v>105412.97653058154</v>
      </c>
      <c r="D89" s="35">
        <f t="shared" si="1"/>
        <v>0</v>
      </c>
    </row>
    <row r="90" spans="1:4" x14ac:dyDescent="0.2">
      <c r="A90" s="1" t="s">
        <v>90</v>
      </c>
      <c r="B90" s="91">
        <v>0</v>
      </c>
      <c r="C90" s="91">
        <v>0</v>
      </c>
      <c r="D90" s="35">
        <f t="shared" si="1"/>
        <v>0</v>
      </c>
    </row>
    <row r="91" spans="1:4" x14ac:dyDescent="0.2">
      <c r="A91" s="1" t="s">
        <v>33</v>
      </c>
      <c r="B91" s="91">
        <v>0</v>
      </c>
      <c r="C91" s="91">
        <v>0</v>
      </c>
      <c r="D91" s="35">
        <f t="shared" si="1"/>
        <v>0</v>
      </c>
    </row>
    <row r="92" spans="1:4" x14ac:dyDescent="0.2">
      <c r="A92" s="1" t="s">
        <v>91</v>
      </c>
      <c r="B92" s="91">
        <v>3438.0847729974284</v>
      </c>
      <c r="C92" s="91">
        <v>3438.0847729974284</v>
      </c>
      <c r="D92" s="35">
        <f t="shared" si="1"/>
        <v>0</v>
      </c>
    </row>
    <row r="93" spans="1:4" x14ac:dyDescent="0.2">
      <c r="A93" s="1" t="s">
        <v>93</v>
      </c>
      <c r="B93" s="91">
        <v>34465.178111198744</v>
      </c>
      <c r="C93" s="91">
        <v>34465.178111198744</v>
      </c>
      <c r="D93" s="35">
        <f t="shared" si="1"/>
        <v>0</v>
      </c>
    </row>
    <row r="94" spans="1:4" x14ac:dyDescent="0.2">
      <c r="A94" s="1" t="s">
        <v>13</v>
      </c>
      <c r="B94" s="91">
        <v>0</v>
      </c>
      <c r="C94" s="91">
        <v>0</v>
      </c>
      <c r="D94" s="35">
        <f t="shared" si="1"/>
        <v>0</v>
      </c>
    </row>
    <row r="95" spans="1:4" x14ac:dyDescent="0.2">
      <c r="A95" s="1" t="s">
        <v>94</v>
      </c>
      <c r="B95" s="91">
        <v>0</v>
      </c>
      <c r="C95" s="91">
        <v>0</v>
      </c>
      <c r="D95" s="35">
        <f t="shared" si="1"/>
        <v>0</v>
      </c>
    </row>
    <row r="96" spans="1:4" x14ac:dyDescent="0.2">
      <c r="A96" s="1" t="s">
        <v>21</v>
      </c>
      <c r="B96" s="91">
        <v>0</v>
      </c>
      <c r="C96" s="91">
        <v>0</v>
      </c>
      <c r="D96" s="35">
        <f t="shared" si="1"/>
        <v>0</v>
      </c>
    </row>
    <row r="97" spans="1:4" x14ac:dyDescent="0.2">
      <c r="A97" s="1" t="s">
        <v>85</v>
      </c>
      <c r="B97" s="91">
        <v>0</v>
      </c>
      <c r="C97" s="91">
        <v>0</v>
      </c>
      <c r="D97" s="35">
        <f t="shared" si="1"/>
        <v>0</v>
      </c>
    </row>
    <row r="98" spans="1:4" x14ac:dyDescent="0.2">
      <c r="A98" s="1" t="s">
        <v>88</v>
      </c>
      <c r="B98" s="91">
        <v>0</v>
      </c>
      <c r="C98" s="91">
        <v>0</v>
      </c>
      <c r="D98" s="35">
        <f t="shared" si="1"/>
        <v>0</v>
      </c>
    </row>
    <row r="99" spans="1:4" x14ac:dyDescent="0.2">
      <c r="A99" s="1" t="s">
        <v>95</v>
      </c>
      <c r="B99" s="91">
        <v>0</v>
      </c>
      <c r="C99" s="91">
        <v>0</v>
      </c>
      <c r="D99" s="35">
        <f t="shared" si="1"/>
        <v>0</v>
      </c>
    </row>
    <row r="100" spans="1:4" x14ac:dyDescent="0.2">
      <c r="A100" s="1" t="s">
        <v>49</v>
      </c>
      <c r="B100" s="91">
        <v>0</v>
      </c>
      <c r="C100" s="91">
        <v>0</v>
      </c>
      <c r="D100" s="35">
        <f t="shared" si="1"/>
        <v>0</v>
      </c>
    </row>
    <row r="101" spans="1:4" x14ac:dyDescent="0.2">
      <c r="A101" s="1" t="s">
        <v>124</v>
      </c>
      <c r="B101" s="91">
        <v>0</v>
      </c>
      <c r="C101" s="91">
        <v>0</v>
      </c>
      <c r="D101" s="35">
        <f t="shared" si="1"/>
        <v>0</v>
      </c>
    </row>
    <row r="102" spans="1:4" x14ac:dyDescent="0.2">
      <c r="A102" s="1" t="s">
        <v>96</v>
      </c>
      <c r="B102" s="91">
        <v>0</v>
      </c>
      <c r="C102" s="91">
        <v>0</v>
      </c>
      <c r="D102" s="35">
        <f t="shared" si="1"/>
        <v>0</v>
      </c>
    </row>
    <row r="103" spans="1:4" x14ac:dyDescent="0.2">
      <c r="A103" s="1" t="s">
        <v>98</v>
      </c>
      <c r="B103" s="91">
        <v>0</v>
      </c>
      <c r="C103" s="91">
        <v>0</v>
      </c>
      <c r="D103" s="35">
        <f t="shared" si="1"/>
        <v>0</v>
      </c>
    </row>
    <row r="104" spans="1:4" x14ac:dyDescent="0.2">
      <c r="A104" s="1" t="s">
        <v>99</v>
      </c>
      <c r="B104" s="91">
        <v>0</v>
      </c>
      <c r="C104" s="91">
        <v>0</v>
      </c>
      <c r="D104" s="35">
        <f t="shared" si="1"/>
        <v>0</v>
      </c>
    </row>
    <row r="105" spans="1:4" x14ac:dyDescent="0.2">
      <c r="A105" s="1" t="s">
        <v>100</v>
      </c>
      <c r="B105" s="91">
        <v>105023.75938646862</v>
      </c>
      <c r="C105" s="91">
        <v>105023.75938646862</v>
      </c>
      <c r="D105" s="35">
        <f t="shared" si="1"/>
        <v>0</v>
      </c>
    </row>
    <row r="106" spans="1:4" x14ac:dyDescent="0.2">
      <c r="A106" s="1" t="s">
        <v>113</v>
      </c>
      <c r="B106" s="91">
        <v>0</v>
      </c>
      <c r="C106" s="91">
        <v>0</v>
      </c>
      <c r="D106" s="35">
        <f t="shared" si="1"/>
        <v>0</v>
      </c>
    </row>
    <row r="107" spans="1:4" x14ac:dyDescent="0.2">
      <c r="A107" s="1" t="s">
        <v>31</v>
      </c>
      <c r="B107" s="91">
        <v>0</v>
      </c>
      <c r="C107" s="91">
        <v>0</v>
      </c>
      <c r="D107" s="35">
        <f t="shared" si="1"/>
        <v>0</v>
      </c>
    </row>
    <row r="108" spans="1:4" x14ac:dyDescent="0.2">
      <c r="A108" s="1" t="s">
        <v>7</v>
      </c>
      <c r="B108" s="91">
        <v>0</v>
      </c>
      <c r="C108" s="91">
        <v>0</v>
      </c>
      <c r="D108" s="35">
        <f t="shared" si="1"/>
        <v>0</v>
      </c>
    </row>
    <row r="109" spans="1:4" x14ac:dyDescent="0.2">
      <c r="A109" s="1" t="s">
        <v>101</v>
      </c>
      <c r="B109" s="91">
        <v>0</v>
      </c>
      <c r="C109" s="91">
        <v>0</v>
      </c>
      <c r="D109" s="35">
        <f t="shared" si="1"/>
        <v>0</v>
      </c>
    </row>
    <row r="110" spans="1:4" x14ac:dyDescent="0.2">
      <c r="A110" s="1" t="s">
        <v>115</v>
      </c>
      <c r="B110" s="91">
        <v>14563.208142224956</v>
      </c>
      <c r="C110" s="91">
        <v>14563.208142224956</v>
      </c>
      <c r="D110" s="35">
        <f t="shared" si="1"/>
        <v>0</v>
      </c>
    </row>
    <row r="111" spans="1:4" x14ac:dyDescent="0.2">
      <c r="A111" s="1" t="s">
        <v>103</v>
      </c>
      <c r="B111" s="91">
        <v>16476.85910078013</v>
      </c>
      <c r="C111" s="91">
        <v>16476.85910078013</v>
      </c>
      <c r="D111" s="35">
        <f t="shared" si="1"/>
        <v>0</v>
      </c>
    </row>
    <row r="112" spans="1:4" x14ac:dyDescent="0.2">
      <c r="A112" s="1" t="s">
        <v>69</v>
      </c>
      <c r="B112" s="91">
        <v>0</v>
      </c>
      <c r="C112" s="91">
        <v>0</v>
      </c>
      <c r="D112" s="35">
        <f t="shared" si="1"/>
        <v>0</v>
      </c>
    </row>
    <row r="113" spans="1:4" x14ac:dyDescent="0.2">
      <c r="A113" s="1" t="s">
        <v>104</v>
      </c>
      <c r="B113" s="91">
        <v>12260.340039556868</v>
      </c>
      <c r="C113" s="91">
        <v>12260.340039556868</v>
      </c>
      <c r="D113" s="35">
        <f t="shared" si="1"/>
        <v>0</v>
      </c>
    </row>
    <row r="114" spans="1:4" x14ac:dyDescent="0.2">
      <c r="A114" s="1" t="s">
        <v>105</v>
      </c>
      <c r="B114" s="91">
        <v>0</v>
      </c>
      <c r="C114" s="91">
        <v>0</v>
      </c>
      <c r="D114" s="35">
        <f t="shared" si="1"/>
        <v>0</v>
      </c>
    </row>
    <row r="115" spans="1:4" x14ac:dyDescent="0.2">
      <c r="A115" s="1" t="s">
        <v>106</v>
      </c>
      <c r="B115" s="91">
        <v>0</v>
      </c>
      <c r="C115" s="91">
        <v>0</v>
      </c>
      <c r="D115" s="35">
        <f t="shared" si="1"/>
        <v>0</v>
      </c>
    </row>
    <row r="116" spans="1:4" x14ac:dyDescent="0.2">
      <c r="A116" s="1" t="s">
        <v>107</v>
      </c>
      <c r="B116" s="91">
        <v>0</v>
      </c>
      <c r="C116" s="91">
        <v>0</v>
      </c>
      <c r="D116" s="35">
        <f t="shared" si="1"/>
        <v>0</v>
      </c>
    </row>
    <row r="117" spans="1:4" x14ac:dyDescent="0.2">
      <c r="A117" s="1" t="s">
        <v>108</v>
      </c>
      <c r="B117" s="91">
        <v>0</v>
      </c>
      <c r="C117" s="91">
        <v>0</v>
      </c>
      <c r="D117" s="35">
        <f t="shared" si="1"/>
        <v>0</v>
      </c>
    </row>
    <row r="118" spans="1:4" x14ac:dyDescent="0.2">
      <c r="A118" s="1" t="s">
        <v>92</v>
      </c>
      <c r="B118" s="91">
        <v>0</v>
      </c>
      <c r="C118" s="91">
        <v>0</v>
      </c>
      <c r="D118" s="35">
        <f t="shared" si="1"/>
        <v>0</v>
      </c>
    </row>
    <row r="119" spans="1:4" x14ac:dyDescent="0.2">
      <c r="A119" s="1" t="s">
        <v>110</v>
      </c>
      <c r="B119" s="91">
        <v>0</v>
      </c>
      <c r="C119" s="91">
        <v>0</v>
      </c>
      <c r="D119" s="35">
        <f t="shared" si="1"/>
        <v>0</v>
      </c>
    </row>
    <row r="120" spans="1:4" x14ac:dyDescent="0.2">
      <c r="A120" s="1" t="s">
        <v>111</v>
      </c>
      <c r="B120" s="91">
        <v>39070.914316534923</v>
      </c>
      <c r="C120" s="91">
        <v>39070.914316534923</v>
      </c>
      <c r="D120" s="35">
        <f t="shared" si="1"/>
        <v>0</v>
      </c>
    </row>
    <row r="121" spans="1:4" x14ac:dyDescent="0.2">
      <c r="A121" s="1" t="s">
        <v>64</v>
      </c>
      <c r="B121" s="91">
        <v>0</v>
      </c>
      <c r="C121" s="91">
        <v>0</v>
      </c>
      <c r="D121" s="35">
        <f t="shared" si="1"/>
        <v>0</v>
      </c>
    </row>
    <row r="122" spans="1:4" x14ac:dyDescent="0.2">
      <c r="A122" s="1" t="s">
        <v>112</v>
      </c>
      <c r="B122" s="91">
        <v>0</v>
      </c>
      <c r="C122" s="91">
        <v>0</v>
      </c>
      <c r="D122" s="35">
        <f t="shared" si="1"/>
        <v>0</v>
      </c>
    </row>
    <row r="123" spans="1:4" x14ac:dyDescent="0.2">
      <c r="A123" s="1" t="s">
        <v>114</v>
      </c>
      <c r="B123" s="91">
        <v>1920.1379109570544</v>
      </c>
      <c r="C123" s="91">
        <v>1920.1379109570544</v>
      </c>
      <c r="D123" s="35">
        <f t="shared" si="1"/>
        <v>0</v>
      </c>
    </row>
    <row r="124" spans="1:4" x14ac:dyDescent="0.2">
      <c r="A124" s="1" t="s">
        <v>116</v>
      </c>
      <c r="B124" s="91">
        <v>0</v>
      </c>
      <c r="C124" s="91">
        <v>0</v>
      </c>
      <c r="D124" s="35">
        <f t="shared" si="1"/>
        <v>0</v>
      </c>
    </row>
    <row r="125" spans="1:4" x14ac:dyDescent="0.2">
      <c r="A125" s="1" t="s">
        <v>117</v>
      </c>
      <c r="B125" s="91">
        <v>0</v>
      </c>
      <c r="C125" s="91">
        <v>0</v>
      </c>
      <c r="D125" s="35">
        <f t="shared" si="1"/>
        <v>0</v>
      </c>
    </row>
    <row r="126" spans="1:4" x14ac:dyDescent="0.2">
      <c r="A126" s="1" t="s">
        <v>118</v>
      </c>
      <c r="B126" s="91">
        <v>2465.0419127151372</v>
      </c>
      <c r="C126" s="91">
        <v>2465.0419127151372</v>
      </c>
      <c r="D126" s="35">
        <f t="shared" si="1"/>
        <v>0</v>
      </c>
    </row>
    <row r="127" spans="1:4" x14ac:dyDescent="0.2">
      <c r="A127" s="1" t="s">
        <v>125</v>
      </c>
      <c r="B127" s="91">
        <v>0</v>
      </c>
      <c r="C127" s="91">
        <v>0</v>
      </c>
      <c r="D127" s="35">
        <f t="shared" si="1"/>
        <v>0</v>
      </c>
    </row>
    <row r="128" spans="1:4" x14ac:dyDescent="0.2">
      <c r="A128" s="20" t="s">
        <v>22</v>
      </c>
      <c r="B128" s="92">
        <v>2432.6071507057277</v>
      </c>
      <c r="C128" s="92">
        <v>0</v>
      </c>
      <c r="D128" s="21">
        <f t="shared" si="1"/>
        <v>-2432.6071507057277</v>
      </c>
    </row>
    <row r="129" spans="1:4" x14ac:dyDescent="0.2">
      <c r="A129" s="1" t="s">
        <v>126</v>
      </c>
      <c r="B129" s="91">
        <v>0</v>
      </c>
      <c r="C129" s="91">
        <v>0</v>
      </c>
      <c r="D129" s="35">
        <f t="shared" si="1"/>
        <v>0</v>
      </c>
    </row>
    <row r="130" spans="1:4" x14ac:dyDescent="0.2">
      <c r="A130" s="1" t="s">
        <v>127</v>
      </c>
      <c r="B130" s="91">
        <v>0</v>
      </c>
      <c r="C130" s="91">
        <v>0</v>
      </c>
      <c r="D130" s="35">
        <f t="shared" si="1"/>
        <v>0</v>
      </c>
    </row>
    <row r="131" spans="1:4" x14ac:dyDescent="0.2">
      <c r="A131" s="1" t="s">
        <v>130</v>
      </c>
      <c r="B131" s="91">
        <v>0</v>
      </c>
      <c r="C131" s="91">
        <v>0</v>
      </c>
      <c r="D131" s="35">
        <f t="shared" si="1"/>
        <v>0</v>
      </c>
    </row>
    <row r="132" spans="1:4" x14ac:dyDescent="0.2">
      <c r="A132" s="1" t="s">
        <v>97</v>
      </c>
      <c r="B132" s="91">
        <v>0</v>
      </c>
      <c r="C132" s="91">
        <v>0</v>
      </c>
      <c r="D132" s="35">
        <f t="shared" si="1"/>
        <v>0</v>
      </c>
    </row>
    <row r="133" spans="1:4" x14ac:dyDescent="0.2">
      <c r="A133" s="1" t="s">
        <v>131</v>
      </c>
      <c r="B133" s="91">
        <v>0</v>
      </c>
      <c r="C133" s="91">
        <v>0</v>
      </c>
      <c r="D133" s="35">
        <f t="shared" si="1"/>
        <v>0</v>
      </c>
    </row>
    <row r="134" spans="1:4" x14ac:dyDescent="0.2">
      <c r="A134" s="1" t="s">
        <v>50</v>
      </c>
      <c r="B134" s="91">
        <v>0</v>
      </c>
      <c r="C134" s="91">
        <v>0</v>
      </c>
      <c r="D134" s="35">
        <f t="shared" si="1"/>
        <v>0</v>
      </c>
    </row>
    <row r="135" spans="1:4" x14ac:dyDescent="0.2">
      <c r="A135" s="1" t="s">
        <v>132</v>
      </c>
      <c r="B135" s="91">
        <v>2529.9114367339566</v>
      </c>
      <c r="C135" s="91">
        <v>2529.9114367339566</v>
      </c>
      <c r="D135" s="35">
        <f t="shared" si="1"/>
        <v>0</v>
      </c>
    </row>
    <row r="136" spans="1:4" x14ac:dyDescent="0.2">
      <c r="A136" s="1" t="s">
        <v>34</v>
      </c>
      <c r="B136" s="91">
        <v>0</v>
      </c>
      <c r="C136" s="91">
        <v>0</v>
      </c>
      <c r="D136" s="35">
        <f t="shared" ref="D136:D148" si="2">C136-B136</f>
        <v>0</v>
      </c>
    </row>
    <row r="137" spans="1:4" x14ac:dyDescent="0.2">
      <c r="A137" s="1" t="s">
        <v>133</v>
      </c>
      <c r="B137" s="91">
        <v>0</v>
      </c>
      <c r="C137" s="91">
        <v>0</v>
      </c>
      <c r="D137" s="35">
        <f t="shared" si="2"/>
        <v>0</v>
      </c>
    </row>
    <row r="138" spans="1:4" x14ac:dyDescent="0.2">
      <c r="A138" s="1" t="s">
        <v>102</v>
      </c>
      <c r="B138" s="91">
        <v>0</v>
      </c>
      <c r="C138" s="91">
        <v>0</v>
      </c>
      <c r="D138" s="35">
        <f t="shared" si="2"/>
        <v>0</v>
      </c>
    </row>
    <row r="139" spans="1:4" x14ac:dyDescent="0.2">
      <c r="A139" s="1" t="s">
        <v>134</v>
      </c>
      <c r="B139" s="91">
        <v>0</v>
      </c>
      <c r="C139" s="91">
        <v>0</v>
      </c>
      <c r="D139" s="35">
        <f t="shared" si="2"/>
        <v>0</v>
      </c>
    </row>
    <row r="140" spans="1:4" x14ac:dyDescent="0.2">
      <c r="A140" s="1" t="s">
        <v>135</v>
      </c>
      <c r="B140" s="91">
        <v>0</v>
      </c>
      <c r="C140" s="91">
        <v>0</v>
      </c>
      <c r="D140" s="35">
        <f t="shared" si="2"/>
        <v>0</v>
      </c>
    </row>
    <row r="141" spans="1:4" x14ac:dyDescent="0.2">
      <c r="A141" s="1" t="s">
        <v>136</v>
      </c>
      <c r="B141" s="91">
        <v>0</v>
      </c>
      <c r="C141" s="91">
        <v>0</v>
      </c>
      <c r="D141" s="35">
        <f t="shared" si="2"/>
        <v>0</v>
      </c>
    </row>
    <row r="142" spans="1:4" x14ac:dyDescent="0.2">
      <c r="A142" s="1" t="s">
        <v>137</v>
      </c>
      <c r="B142" s="91">
        <v>0</v>
      </c>
      <c r="C142" s="91">
        <v>0</v>
      </c>
      <c r="D142" s="35">
        <f t="shared" si="2"/>
        <v>0</v>
      </c>
    </row>
    <row r="143" spans="1:4" x14ac:dyDescent="0.2">
      <c r="A143" s="1" t="s">
        <v>139</v>
      </c>
      <c r="B143" s="91">
        <v>94774.374591495158</v>
      </c>
      <c r="C143" s="91">
        <v>94774.374591495158</v>
      </c>
      <c r="D143" s="35">
        <f t="shared" si="2"/>
        <v>0</v>
      </c>
    </row>
    <row r="144" spans="1:4" x14ac:dyDescent="0.2">
      <c r="A144" s="1" t="s">
        <v>140</v>
      </c>
      <c r="B144" s="91">
        <v>0</v>
      </c>
      <c r="C144" s="91">
        <v>0</v>
      </c>
      <c r="D144" s="35">
        <f t="shared" si="2"/>
        <v>0</v>
      </c>
    </row>
    <row r="145" spans="1:4" x14ac:dyDescent="0.2">
      <c r="A145" s="20" t="s">
        <v>23</v>
      </c>
      <c r="B145" s="92">
        <v>7589.7343102018704</v>
      </c>
      <c r="C145" s="92">
        <v>0</v>
      </c>
      <c r="D145" s="21">
        <f t="shared" si="2"/>
        <v>-7589.7343102018704</v>
      </c>
    </row>
    <row r="146" spans="1:4" x14ac:dyDescent="0.2">
      <c r="A146" s="1" t="s">
        <v>141</v>
      </c>
      <c r="B146" s="91">
        <v>0</v>
      </c>
      <c r="C146" s="91">
        <v>0</v>
      </c>
      <c r="D146" s="35">
        <f t="shared" si="2"/>
        <v>0</v>
      </c>
    </row>
    <row r="147" spans="1:4" x14ac:dyDescent="0.2">
      <c r="A147" s="1" t="s">
        <v>142</v>
      </c>
      <c r="B147" s="91">
        <v>0</v>
      </c>
      <c r="C147" s="91">
        <v>0</v>
      </c>
      <c r="D147" s="35">
        <f t="shared" si="2"/>
        <v>0</v>
      </c>
    </row>
    <row r="148" spans="1:4" x14ac:dyDescent="0.2">
      <c r="A148" s="1" t="s">
        <v>144</v>
      </c>
      <c r="B148" s="91">
        <v>0</v>
      </c>
      <c r="C148" s="91">
        <v>0</v>
      </c>
      <c r="D148" s="35">
        <f t="shared" si="2"/>
        <v>0</v>
      </c>
    </row>
    <row r="149" spans="1:4" ht="15" x14ac:dyDescent="0.25">
      <c r="A149" s="8" t="s">
        <v>147</v>
      </c>
      <c r="B149" s="19">
        <f>SUM(B7:B148)</f>
        <v>923333.34402666986</v>
      </c>
      <c r="C149" s="19">
        <f t="shared" ref="C149" si="3">SUM(C7:C148)</f>
        <v>907797.09302416258</v>
      </c>
      <c r="D149" s="36">
        <f>SUM(D7:D148)</f>
        <v>-15536.251002507248</v>
      </c>
    </row>
  </sheetData>
  <mergeCells count="1">
    <mergeCell ref="F4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366A1-C078-479F-A713-1752977918F0}">
  <dimension ref="A1:J149"/>
  <sheetViews>
    <sheetView workbookViewId="0"/>
  </sheetViews>
  <sheetFormatPr defaultRowHeight="14.25" x14ac:dyDescent="0.2"/>
  <cols>
    <col min="1" max="1" width="34.28515625" style="1" customWidth="1"/>
    <col min="2" max="2" width="13.7109375" style="1" bestFit="1" customWidth="1"/>
    <col min="3" max="3" width="13.85546875" style="1" customWidth="1"/>
    <col min="4" max="4" width="15.140625" style="1" customWidth="1"/>
    <col min="5" max="5" width="12.140625" style="1" customWidth="1"/>
    <col min="6" max="16384" width="9.140625" style="1"/>
  </cols>
  <sheetData>
    <row r="1" spans="1:10" ht="23.25" x14ac:dyDescent="0.35">
      <c r="A1" s="17" t="s">
        <v>228</v>
      </c>
    </row>
    <row r="4" spans="1:10" ht="20.25" customHeight="1" x14ac:dyDescent="0.3">
      <c r="A4" s="15" t="s">
        <v>0</v>
      </c>
      <c r="B4" s="16"/>
      <c r="C4" s="16"/>
      <c r="D4" s="16"/>
      <c r="E4" s="16"/>
      <c r="G4" s="85" t="s">
        <v>229</v>
      </c>
      <c r="H4" s="85"/>
      <c r="I4" s="85"/>
      <c r="J4" s="85"/>
    </row>
    <row r="5" spans="1:10" x14ac:dyDescent="0.2">
      <c r="D5" s="1" t="s">
        <v>230</v>
      </c>
      <c r="E5" s="7">
        <v>18</v>
      </c>
      <c r="G5" s="85"/>
      <c r="H5" s="85"/>
      <c r="I5" s="85"/>
      <c r="J5" s="85"/>
    </row>
    <row r="6" spans="1:10" s="3" customFormat="1" ht="30" x14ac:dyDescent="0.25">
      <c r="A6" s="18" t="s">
        <v>1</v>
      </c>
      <c r="B6" s="18" t="s">
        <v>4</v>
      </c>
      <c r="C6" s="18" t="s">
        <v>2</v>
      </c>
      <c r="D6" s="18" t="s">
        <v>3</v>
      </c>
      <c r="E6" s="31" t="s">
        <v>148</v>
      </c>
      <c r="G6" s="85"/>
      <c r="H6" s="85"/>
      <c r="I6" s="85"/>
      <c r="J6" s="85"/>
    </row>
    <row r="7" spans="1:10" x14ac:dyDescent="0.2">
      <c r="A7" s="93" t="s">
        <v>36</v>
      </c>
      <c r="B7" s="5">
        <v>0</v>
      </c>
      <c r="C7" s="5">
        <v>0</v>
      </c>
      <c r="D7" s="12">
        <f>C7-B7</f>
        <v>0</v>
      </c>
      <c r="E7" s="32">
        <f>D7*$E$5</f>
        <v>0</v>
      </c>
      <c r="G7" s="85"/>
      <c r="H7" s="85"/>
      <c r="I7" s="85"/>
      <c r="J7" s="85"/>
    </row>
    <row r="8" spans="1:10" x14ac:dyDescent="0.2">
      <c r="A8" s="94" t="s">
        <v>12</v>
      </c>
      <c r="B8" s="5">
        <v>15.639453124999999</v>
      </c>
      <c r="C8" s="5">
        <v>15.639453124999999</v>
      </c>
      <c r="D8" s="12">
        <f t="shared" ref="D8:D71" si="0">C8-B8</f>
        <v>0</v>
      </c>
      <c r="E8" s="32">
        <f t="shared" ref="E8:E71" si="1">D8*$E$5</f>
        <v>0</v>
      </c>
    </row>
    <row r="9" spans="1:10" x14ac:dyDescent="0.2">
      <c r="A9" s="95" t="s">
        <v>5</v>
      </c>
      <c r="B9" s="5">
        <v>137.31392625000001</v>
      </c>
      <c r="C9" s="5">
        <v>137.31392625000001</v>
      </c>
      <c r="D9" s="12">
        <f t="shared" si="0"/>
        <v>0</v>
      </c>
      <c r="E9" s="32">
        <f t="shared" si="1"/>
        <v>0</v>
      </c>
    </row>
    <row r="10" spans="1:10" x14ac:dyDescent="0.2">
      <c r="A10" s="95" t="s">
        <v>119</v>
      </c>
      <c r="B10" s="5">
        <v>49.358216499999997</v>
      </c>
      <c r="C10" s="5">
        <v>49.358216499999997</v>
      </c>
      <c r="D10" s="12">
        <f t="shared" si="0"/>
        <v>0</v>
      </c>
      <c r="E10" s="32">
        <f t="shared" si="1"/>
        <v>0</v>
      </c>
    </row>
    <row r="11" spans="1:10" x14ac:dyDescent="0.2">
      <c r="A11" s="95" t="s">
        <v>86</v>
      </c>
      <c r="B11" s="5">
        <v>0</v>
      </c>
      <c r="C11" s="5">
        <v>0</v>
      </c>
      <c r="D11" s="12">
        <f t="shared" si="0"/>
        <v>0</v>
      </c>
      <c r="E11" s="32">
        <f t="shared" si="1"/>
        <v>0</v>
      </c>
    </row>
    <row r="12" spans="1:10" x14ac:dyDescent="0.2">
      <c r="A12" s="95" t="s">
        <v>120</v>
      </c>
      <c r="B12" s="5">
        <v>94.126736124999994</v>
      </c>
      <c r="C12" s="5">
        <v>94.126736124999994</v>
      </c>
      <c r="D12" s="12">
        <f t="shared" si="0"/>
        <v>0</v>
      </c>
      <c r="E12" s="32">
        <f t="shared" si="1"/>
        <v>0</v>
      </c>
    </row>
    <row r="13" spans="1:10" x14ac:dyDescent="0.2">
      <c r="A13" s="95" t="s">
        <v>8</v>
      </c>
      <c r="B13" s="5">
        <v>72.391585125000006</v>
      </c>
      <c r="C13" s="5">
        <v>72.391585125000006</v>
      </c>
      <c r="D13" s="12">
        <f t="shared" si="0"/>
        <v>0</v>
      </c>
      <c r="E13" s="32">
        <f t="shared" si="1"/>
        <v>0</v>
      </c>
    </row>
    <row r="14" spans="1:10" x14ac:dyDescent="0.2">
      <c r="A14" s="95" t="s">
        <v>37</v>
      </c>
      <c r="B14" s="5">
        <v>0</v>
      </c>
      <c r="C14" s="5">
        <v>0</v>
      </c>
      <c r="D14" s="12">
        <f t="shared" si="0"/>
        <v>0</v>
      </c>
      <c r="E14" s="32">
        <f t="shared" si="1"/>
        <v>0</v>
      </c>
    </row>
    <row r="15" spans="1:10" x14ac:dyDescent="0.2">
      <c r="A15" s="95" t="s">
        <v>9</v>
      </c>
      <c r="B15" s="5">
        <v>31.512321749999998</v>
      </c>
      <c r="C15" s="5">
        <v>31.512321749999998</v>
      </c>
      <c r="D15" s="12">
        <f t="shared" si="0"/>
        <v>0</v>
      </c>
      <c r="E15" s="32">
        <f t="shared" si="1"/>
        <v>0</v>
      </c>
    </row>
    <row r="16" spans="1:10" x14ac:dyDescent="0.2">
      <c r="A16" s="95" t="s">
        <v>10</v>
      </c>
      <c r="B16" s="5">
        <v>28.492226124999995</v>
      </c>
      <c r="C16" s="5">
        <v>28.492226124999995</v>
      </c>
      <c r="D16" s="12">
        <f t="shared" si="0"/>
        <v>0</v>
      </c>
      <c r="E16" s="32">
        <f t="shared" si="1"/>
        <v>0</v>
      </c>
    </row>
    <row r="17" spans="1:5" x14ac:dyDescent="0.2">
      <c r="A17" s="95" t="s">
        <v>11</v>
      </c>
      <c r="B17" s="5">
        <v>142.4946165625</v>
      </c>
      <c r="C17" s="5">
        <v>142.4946165625</v>
      </c>
      <c r="D17" s="12">
        <f t="shared" si="0"/>
        <v>0</v>
      </c>
      <c r="E17" s="32">
        <f t="shared" si="1"/>
        <v>0</v>
      </c>
    </row>
    <row r="18" spans="1:5" x14ac:dyDescent="0.2">
      <c r="A18" s="95" t="s">
        <v>51</v>
      </c>
      <c r="B18" s="5">
        <v>7.0750784999999992</v>
      </c>
      <c r="C18" s="5">
        <v>7.0750784999999992</v>
      </c>
      <c r="D18" s="12">
        <f t="shared" si="0"/>
        <v>0</v>
      </c>
      <c r="E18" s="32">
        <f t="shared" si="1"/>
        <v>0</v>
      </c>
    </row>
    <row r="19" spans="1:5" x14ac:dyDescent="0.2">
      <c r="A19" s="95" t="s">
        <v>14</v>
      </c>
      <c r="B19" s="5">
        <v>131.79239899999999</v>
      </c>
      <c r="C19" s="5">
        <v>131.79239899999999</v>
      </c>
      <c r="D19" s="12">
        <f t="shared" si="0"/>
        <v>0</v>
      </c>
      <c r="E19" s="32">
        <f t="shared" si="1"/>
        <v>0</v>
      </c>
    </row>
    <row r="20" spans="1:5" x14ac:dyDescent="0.2">
      <c r="A20" s="95" t="s">
        <v>128</v>
      </c>
      <c r="B20" s="5">
        <v>49.795238625000003</v>
      </c>
      <c r="C20" s="5">
        <v>49.795238625000003</v>
      </c>
      <c r="D20" s="12">
        <f t="shared" si="0"/>
        <v>0</v>
      </c>
      <c r="E20" s="32">
        <f t="shared" si="1"/>
        <v>0</v>
      </c>
    </row>
    <row r="21" spans="1:5" x14ac:dyDescent="0.2">
      <c r="A21" s="95" t="s">
        <v>16</v>
      </c>
      <c r="B21" s="5">
        <v>72.07791524999999</v>
      </c>
      <c r="C21" s="5">
        <v>72.07791524999999</v>
      </c>
      <c r="D21" s="12">
        <f t="shared" si="0"/>
        <v>0</v>
      </c>
      <c r="E21" s="32">
        <f t="shared" si="1"/>
        <v>0</v>
      </c>
    </row>
    <row r="22" spans="1:5" x14ac:dyDescent="0.2">
      <c r="A22" s="95" t="s">
        <v>17</v>
      </c>
      <c r="B22" s="5">
        <v>27.508078187499997</v>
      </c>
      <c r="C22" s="5">
        <v>27.508078187499997</v>
      </c>
      <c r="D22" s="12">
        <f t="shared" si="0"/>
        <v>0</v>
      </c>
      <c r="E22" s="32">
        <f t="shared" si="1"/>
        <v>0</v>
      </c>
    </row>
    <row r="23" spans="1:5" x14ac:dyDescent="0.2">
      <c r="A23" s="126" t="s">
        <v>18</v>
      </c>
      <c r="B23" s="146">
        <v>10.831885562499998</v>
      </c>
      <c r="C23" s="146">
        <v>0</v>
      </c>
      <c r="D23" s="147">
        <f t="shared" si="0"/>
        <v>-10.831885562499998</v>
      </c>
      <c r="E23" s="29">
        <f t="shared" si="1"/>
        <v>-194.97394012499996</v>
      </c>
    </row>
    <row r="24" spans="1:5" x14ac:dyDescent="0.2">
      <c r="A24" s="95" t="s">
        <v>24</v>
      </c>
      <c r="B24" s="5">
        <v>54.518924937499989</v>
      </c>
      <c r="C24" s="5">
        <v>54.518924937499989</v>
      </c>
      <c r="D24" s="12">
        <f t="shared" si="0"/>
        <v>0</v>
      </c>
      <c r="E24" s="32">
        <f t="shared" si="1"/>
        <v>0</v>
      </c>
    </row>
    <row r="25" spans="1:5" x14ac:dyDescent="0.2">
      <c r="A25" s="95" t="s">
        <v>26</v>
      </c>
      <c r="B25" s="5">
        <v>64.414052124999984</v>
      </c>
      <c r="C25" s="5">
        <v>64.414052124999984</v>
      </c>
      <c r="D25" s="12">
        <f t="shared" si="0"/>
        <v>0</v>
      </c>
      <c r="E25" s="32">
        <f t="shared" si="1"/>
        <v>0</v>
      </c>
    </row>
    <row r="26" spans="1:5" x14ac:dyDescent="0.2">
      <c r="A26" s="95" t="s">
        <v>27</v>
      </c>
      <c r="B26" s="5">
        <v>27.914828812499998</v>
      </c>
      <c r="C26" s="5">
        <v>27.914828812499998</v>
      </c>
      <c r="D26" s="12">
        <f t="shared" si="0"/>
        <v>0</v>
      </c>
      <c r="E26" s="32">
        <f t="shared" si="1"/>
        <v>0</v>
      </c>
    </row>
    <row r="27" spans="1:5" x14ac:dyDescent="0.2">
      <c r="A27" s="95" t="s">
        <v>28</v>
      </c>
      <c r="B27" s="5">
        <v>54.515970062500003</v>
      </c>
      <c r="C27" s="5">
        <v>54.515970062500003</v>
      </c>
      <c r="D27" s="12">
        <f t="shared" si="0"/>
        <v>0</v>
      </c>
      <c r="E27" s="32">
        <f t="shared" si="1"/>
        <v>0</v>
      </c>
    </row>
    <row r="28" spans="1:5" x14ac:dyDescent="0.2">
      <c r="A28" s="95" t="s">
        <v>29</v>
      </c>
      <c r="B28" s="5">
        <v>13.624980124999999</v>
      </c>
      <c r="C28" s="5">
        <v>13.624980124999999</v>
      </c>
      <c r="D28" s="12">
        <f t="shared" si="0"/>
        <v>0</v>
      </c>
      <c r="E28" s="32">
        <f t="shared" si="1"/>
        <v>0</v>
      </c>
    </row>
    <row r="29" spans="1:5" x14ac:dyDescent="0.2">
      <c r="A29" s="95" t="s">
        <v>15</v>
      </c>
      <c r="B29" s="5">
        <v>58.380118874999987</v>
      </c>
      <c r="C29" s="5">
        <v>58.380118874999987</v>
      </c>
      <c r="D29" s="12">
        <f t="shared" si="0"/>
        <v>0</v>
      </c>
      <c r="E29" s="32">
        <f t="shared" si="1"/>
        <v>0</v>
      </c>
    </row>
    <row r="30" spans="1:5" x14ac:dyDescent="0.2">
      <c r="A30" s="95" t="s">
        <v>6</v>
      </c>
      <c r="B30" s="5">
        <v>0</v>
      </c>
      <c r="C30" s="5">
        <v>0</v>
      </c>
      <c r="D30" s="12">
        <f t="shared" si="0"/>
        <v>0</v>
      </c>
      <c r="E30" s="32">
        <f t="shared" si="1"/>
        <v>0</v>
      </c>
    </row>
    <row r="31" spans="1:5" x14ac:dyDescent="0.2">
      <c r="A31" s="95" t="s">
        <v>30</v>
      </c>
      <c r="B31" s="5">
        <v>62.115737187500002</v>
      </c>
      <c r="C31" s="5">
        <v>62.115737187500002</v>
      </c>
      <c r="D31" s="12">
        <f t="shared" si="0"/>
        <v>0</v>
      </c>
      <c r="E31" s="32">
        <f t="shared" si="1"/>
        <v>0</v>
      </c>
    </row>
    <row r="32" spans="1:5" x14ac:dyDescent="0.2">
      <c r="A32" s="95" t="s">
        <v>32</v>
      </c>
      <c r="B32" s="5">
        <v>68.373311437499993</v>
      </c>
      <c r="C32" s="5">
        <v>68.373311437499993</v>
      </c>
      <c r="D32" s="12">
        <f t="shared" si="0"/>
        <v>0</v>
      </c>
      <c r="E32" s="32">
        <f t="shared" si="1"/>
        <v>0</v>
      </c>
    </row>
    <row r="33" spans="1:5" x14ac:dyDescent="0.2">
      <c r="A33" s="95" t="s">
        <v>121</v>
      </c>
      <c r="B33" s="5">
        <v>64.017455312500005</v>
      </c>
      <c r="C33" s="5">
        <v>64.017455312500005</v>
      </c>
      <c r="D33" s="12">
        <f t="shared" si="0"/>
        <v>0</v>
      </c>
      <c r="E33" s="32">
        <f t="shared" si="1"/>
        <v>0</v>
      </c>
    </row>
    <row r="34" spans="1:5" x14ac:dyDescent="0.2">
      <c r="A34" s="95" t="s">
        <v>35</v>
      </c>
      <c r="B34" s="5">
        <v>42.032418624999998</v>
      </c>
      <c r="C34" s="5">
        <v>42.032418624999998</v>
      </c>
      <c r="D34" s="12">
        <f t="shared" si="0"/>
        <v>0</v>
      </c>
      <c r="E34" s="32">
        <f t="shared" si="1"/>
        <v>0</v>
      </c>
    </row>
    <row r="35" spans="1:5" x14ac:dyDescent="0.2">
      <c r="A35" s="95" t="s">
        <v>38</v>
      </c>
      <c r="B35" s="5">
        <v>114.13104712499999</v>
      </c>
      <c r="C35" s="5">
        <v>114.13104712499999</v>
      </c>
      <c r="D35" s="12">
        <f t="shared" si="0"/>
        <v>0</v>
      </c>
      <c r="E35" s="32">
        <f t="shared" si="1"/>
        <v>0</v>
      </c>
    </row>
    <row r="36" spans="1:5" x14ac:dyDescent="0.2">
      <c r="A36" s="95" t="s">
        <v>39</v>
      </c>
      <c r="B36" s="5">
        <v>390.73142950000005</v>
      </c>
      <c r="C36" s="5">
        <v>390.73142950000005</v>
      </c>
      <c r="D36" s="12">
        <f t="shared" si="0"/>
        <v>0</v>
      </c>
      <c r="E36" s="32">
        <f t="shared" si="1"/>
        <v>0</v>
      </c>
    </row>
    <row r="37" spans="1:5" x14ac:dyDescent="0.2">
      <c r="A37" s="95" t="s">
        <v>109</v>
      </c>
      <c r="B37" s="5">
        <v>0</v>
      </c>
      <c r="C37" s="5">
        <v>0</v>
      </c>
      <c r="D37" s="12">
        <f t="shared" si="0"/>
        <v>0</v>
      </c>
      <c r="E37" s="32">
        <f t="shared" si="1"/>
        <v>0</v>
      </c>
    </row>
    <row r="38" spans="1:5" x14ac:dyDescent="0.2">
      <c r="A38" s="95" t="s">
        <v>40</v>
      </c>
      <c r="B38" s="5">
        <v>19.079458062499999</v>
      </c>
      <c r="C38" s="5">
        <v>19.079458062499999</v>
      </c>
      <c r="D38" s="12">
        <f t="shared" si="0"/>
        <v>0</v>
      </c>
      <c r="E38" s="32">
        <f t="shared" si="1"/>
        <v>0</v>
      </c>
    </row>
    <row r="39" spans="1:5" x14ac:dyDescent="0.2">
      <c r="A39" s="95" t="s">
        <v>41</v>
      </c>
      <c r="B39" s="5">
        <v>39.429517750000002</v>
      </c>
      <c r="C39" s="5">
        <v>39.429517750000002</v>
      </c>
      <c r="D39" s="12">
        <f t="shared" si="0"/>
        <v>0</v>
      </c>
      <c r="E39" s="32">
        <f t="shared" si="1"/>
        <v>0</v>
      </c>
    </row>
    <row r="40" spans="1:5" x14ac:dyDescent="0.2">
      <c r="A40" s="95" t="s">
        <v>146</v>
      </c>
      <c r="B40" s="5">
        <v>1.7899168749999996</v>
      </c>
      <c r="C40" s="5">
        <v>1.7899168749999996</v>
      </c>
      <c r="D40" s="12">
        <f t="shared" si="0"/>
        <v>0</v>
      </c>
      <c r="E40" s="32">
        <f t="shared" si="1"/>
        <v>0</v>
      </c>
    </row>
    <row r="41" spans="1:5" x14ac:dyDescent="0.2">
      <c r="A41" s="95" t="s">
        <v>42</v>
      </c>
      <c r="B41" s="5">
        <v>102.24445149999998</v>
      </c>
      <c r="C41" s="5">
        <v>102.24445149999998</v>
      </c>
      <c r="D41" s="12">
        <f t="shared" si="0"/>
        <v>0</v>
      </c>
      <c r="E41" s="32">
        <f t="shared" si="1"/>
        <v>0</v>
      </c>
    </row>
    <row r="42" spans="1:5" x14ac:dyDescent="0.2">
      <c r="A42" s="95" t="s">
        <v>43</v>
      </c>
      <c r="B42" s="5">
        <v>42.962568187499997</v>
      </c>
      <c r="C42" s="5">
        <v>42.962568187499997</v>
      </c>
      <c r="D42" s="12">
        <f t="shared" si="0"/>
        <v>0</v>
      </c>
      <c r="E42" s="32">
        <f t="shared" si="1"/>
        <v>0</v>
      </c>
    </row>
    <row r="43" spans="1:5" x14ac:dyDescent="0.2">
      <c r="A43" s="95" t="s">
        <v>44</v>
      </c>
      <c r="B43" s="5">
        <v>21.187812687499996</v>
      </c>
      <c r="C43" s="5">
        <v>21.187812687499996</v>
      </c>
      <c r="D43" s="12">
        <f t="shared" si="0"/>
        <v>0</v>
      </c>
      <c r="E43" s="32">
        <f t="shared" si="1"/>
        <v>0</v>
      </c>
    </row>
    <row r="44" spans="1:5" x14ac:dyDescent="0.2">
      <c r="A44" s="95" t="s">
        <v>25</v>
      </c>
      <c r="B44" s="5">
        <v>43.029031500000002</v>
      </c>
      <c r="C44" s="5">
        <v>43.029031500000002</v>
      </c>
      <c r="D44" s="12">
        <f t="shared" si="0"/>
        <v>0</v>
      </c>
      <c r="E44" s="32">
        <f t="shared" si="1"/>
        <v>0</v>
      </c>
    </row>
    <row r="45" spans="1:5" x14ac:dyDescent="0.2">
      <c r="A45" s="96" t="s">
        <v>87</v>
      </c>
      <c r="B45" s="5">
        <v>0</v>
      </c>
      <c r="C45" s="5">
        <v>0</v>
      </c>
      <c r="D45" s="12">
        <f t="shared" si="0"/>
        <v>0</v>
      </c>
      <c r="E45" s="32">
        <f t="shared" si="1"/>
        <v>0</v>
      </c>
    </row>
    <row r="46" spans="1:5" x14ac:dyDescent="0.2">
      <c r="A46" s="97" t="s">
        <v>45</v>
      </c>
      <c r="B46" s="5">
        <v>33.024581187499997</v>
      </c>
      <c r="C46" s="5">
        <v>33.024581187499997</v>
      </c>
      <c r="D46" s="12">
        <f t="shared" si="0"/>
        <v>0</v>
      </c>
      <c r="E46" s="32">
        <f t="shared" si="1"/>
        <v>0</v>
      </c>
    </row>
    <row r="47" spans="1:5" x14ac:dyDescent="0.2">
      <c r="A47" s="97" t="s">
        <v>82</v>
      </c>
      <c r="B47" s="5">
        <v>12.448846499999998</v>
      </c>
      <c r="C47" s="5">
        <v>12.448846499999998</v>
      </c>
      <c r="D47" s="12">
        <f t="shared" si="0"/>
        <v>0</v>
      </c>
      <c r="E47" s="32">
        <f t="shared" si="1"/>
        <v>0</v>
      </c>
    </row>
    <row r="48" spans="1:5" x14ac:dyDescent="0.2">
      <c r="A48" s="97" t="s">
        <v>46</v>
      </c>
      <c r="B48" s="5">
        <v>6.7830603125</v>
      </c>
      <c r="C48" s="5">
        <v>6.7830603125</v>
      </c>
      <c r="D48" s="12">
        <f t="shared" si="0"/>
        <v>0</v>
      </c>
      <c r="E48" s="32">
        <f t="shared" si="1"/>
        <v>0</v>
      </c>
    </row>
    <row r="49" spans="1:5" x14ac:dyDescent="0.2">
      <c r="A49" s="97" t="s">
        <v>47</v>
      </c>
      <c r="B49" s="5">
        <v>71.965723999999994</v>
      </c>
      <c r="C49" s="5">
        <v>71.965723999999994</v>
      </c>
      <c r="D49" s="12">
        <f t="shared" si="0"/>
        <v>0</v>
      </c>
      <c r="E49" s="32">
        <f t="shared" si="1"/>
        <v>0</v>
      </c>
    </row>
    <row r="50" spans="1:5" x14ac:dyDescent="0.2">
      <c r="A50" s="96" t="s">
        <v>143</v>
      </c>
      <c r="B50" s="5">
        <v>0</v>
      </c>
      <c r="C50" s="5">
        <v>0</v>
      </c>
      <c r="D50" s="12">
        <f t="shared" si="0"/>
        <v>0</v>
      </c>
      <c r="E50" s="32">
        <f t="shared" si="1"/>
        <v>0</v>
      </c>
    </row>
    <row r="51" spans="1:5" x14ac:dyDescent="0.2">
      <c r="A51" s="97" t="s">
        <v>122</v>
      </c>
      <c r="B51" s="5">
        <v>59.746120250000004</v>
      </c>
      <c r="C51" s="5">
        <v>59.746120250000004</v>
      </c>
      <c r="D51" s="12">
        <f t="shared" si="0"/>
        <v>0</v>
      </c>
      <c r="E51" s="32">
        <f t="shared" si="1"/>
        <v>0</v>
      </c>
    </row>
    <row r="52" spans="1:5" x14ac:dyDescent="0.2">
      <c r="A52" s="91" t="s">
        <v>52</v>
      </c>
      <c r="B52" s="5">
        <v>51.944331999999996</v>
      </c>
      <c r="C52" s="5">
        <v>51.944331999999996</v>
      </c>
      <c r="D52" s="12">
        <f t="shared" si="0"/>
        <v>0</v>
      </c>
      <c r="E52" s="32">
        <f t="shared" si="1"/>
        <v>0</v>
      </c>
    </row>
    <row r="53" spans="1:5" x14ac:dyDescent="0.2">
      <c r="A53" s="91" t="s">
        <v>53</v>
      </c>
      <c r="B53" s="5">
        <v>54.877282125000001</v>
      </c>
      <c r="C53" s="5">
        <v>54.877282125000001</v>
      </c>
      <c r="D53" s="12">
        <f t="shared" si="0"/>
        <v>0</v>
      </c>
      <c r="E53" s="32">
        <f t="shared" si="1"/>
        <v>0</v>
      </c>
    </row>
    <row r="54" spans="1:5" x14ac:dyDescent="0.2">
      <c r="A54" s="98" t="s">
        <v>54</v>
      </c>
      <c r="B54" s="5">
        <v>68.729129999999998</v>
      </c>
      <c r="C54" s="5">
        <v>68.729129999999998</v>
      </c>
      <c r="D54" s="12">
        <f t="shared" si="0"/>
        <v>0</v>
      </c>
      <c r="E54" s="32">
        <f t="shared" si="1"/>
        <v>0</v>
      </c>
    </row>
    <row r="55" spans="1:5" x14ac:dyDescent="0.2">
      <c r="A55" s="128" t="s">
        <v>55</v>
      </c>
      <c r="B55" s="146">
        <v>81.992917562499997</v>
      </c>
      <c r="C55" s="146">
        <v>103.87999843749999</v>
      </c>
      <c r="D55" s="147">
        <f t="shared" si="0"/>
        <v>21.887080874999995</v>
      </c>
      <c r="E55" s="29">
        <f t="shared" si="1"/>
        <v>393.96745574999989</v>
      </c>
    </row>
    <row r="56" spans="1:5" x14ac:dyDescent="0.2">
      <c r="A56" s="148" t="s">
        <v>56</v>
      </c>
      <c r="B56" s="146">
        <v>54.526719749999998</v>
      </c>
      <c r="C56" s="146">
        <v>32.707904374999998</v>
      </c>
      <c r="D56" s="147">
        <f t="shared" si="0"/>
        <v>-21.818815375</v>
      </c>
      <c r="E56" s="29">
        <f t="shared" si="1"/>
        <v>-392.73867674999997</v>
      </c>
    </row>
    <row r="57" spans="1:5" x14ac:dyDescent="0.2">
      <c r="A57" s="98" t="s">
        <v>57</v>
      </c>
      <c r="B57" s="5">
        <v>41.05388275</v>
      </c>
      <c r="C57" s="5">
        <v>41.05388275</v>
      </c>
      <c r="D57" s="12">
        <f t="shared" si="0"/>
        <v>0</v>
      </c>
      <c r="E57" s="32">
        <f t="shared" si="1"/>
        <v>0</v>
      </c>
    </row>
    <row r="58" spans="1:5" x14ac:dyDescent="0.2">
      <c r="A58" s="99" t="s">
        <v>58</v>
      </c>
      <c r="B58" s="5">
        <v>142.78899981249998</v>
      </c>
      <c r="C58" s="5">
        <v>142.78899981249998</v>
      </c>
      <c r="D58" s="12">
        <f t="shared" si="0"/>
        <v>0</v>
      </c>
      <c r="E58" s="32">
        <f t="shared" si="1"/>
        <v>0</v>
      </c>
    </row>
    <row r="59" spans="1:5" x14ac:dyDescent="0.2">
      <c r="A59" s="98" t="s">
        <v>59</v>
      </c>
      <c r="B59" s="5">
        <v>257.90959718750003</v>
      </c>
      <c r="C59" s="5">
        <v>257.90959718750003</v>
      </c>
      <c r="D59" s="12">
        <f t="shared" si="0"/>
        <v>0</v>
      </c>
      <c r="E59" s="32">
        <f t="shared" si="1"/>
        <v>0</v>
      </c>
    </row>
    <row r="60" spans="1:5" x14ac:dyDescent="0.2">
      <c r="A60" s="99" t="s">
        <v>60</v>
      </c>
      <c r="B60" s="5">
        <v>12.154912624999998</v>
      </c>
      <c r="C60" s="5">
        <v>12.154912624999998</v>
      </c>
      <c r="D60" s="12">
        <f t="shared" si="0"/>
        <v>0</v>
      </c>
      <c r="E60" s="32">
        <f t="shared" si="1"/>
        <v>0</v>
      </c>
    </row>
    <row r="61" spans="1:5" x14ac:dyDescent="0.2">
      <c r="A61" s="91" t="s">
        <v>61</v>
      </c>
      <c r="B61" s="5">
        <v>53.117215249999994</v>
      </c>
      <c r="C61" s="5">
        <v>53.117215249999994</v>
      </c>
      <c r="D61" s="12">
        <f t="shared" si="0"/>
        <v>0</v>
      </c>
      <c r="E61" s="32">
        <f t="shared" si="1"/>
        <v>0</v>
      </c>
    </row>
    <row r="62" spans="1:5" x14ac:dyDescent="0.2">
      <c r="A62" s="91" t="s">
        <v>62</v>
      </c>
      <c r="B62" s="5">
        <v>59.021285874999997</v>
      </c>
      <c r="C62" s="5">
        <v>59.021285874999997</v>
      </c>
      <c r="D62" s="12">
        <f t="shared" si="0"/>
        <v>0</v>
      </c>
      <c r="E62" s="32">
        <f t="shared" si="1"/>
        <v>0</v>
      </c>
    </row>
    <row r="63" spans="1:5" x14ac:dyDescent="0.2">
      <c r="A63" s="91" t="s">
        <v>63</v>
      </c>
      <c r="B63" s="5">
        <v>87.249744437499999</v>
      </c>
      <c r="C63" s="5">
        <v>87.249744437499999</v>
      </c>
      <c r="D63" s="12">
        <f t="shared" si="0"/>
        <v>0</v>
      </c>
      <c r="E63" s="32">
        <f t="shared" si="1"/>
        <v>0</v>
      </c>
    </row>
    <row r="64" spans="1:5" x14ac:dyDescent="0.2">
      <c r="A64" s="100" t="s">
        <v>65</v>
      </c>
      <c r="B64" s="5">
        <v>42.189302124999998</v>
      </c>
      <c r="C64" s="5">
        <v>42.189302124999998</v>
      </c>
      <c r="D64" s="12">
        <f t="shared" si="0"/>
        <v>0</v>
      </c>
      <c r="E64" s="32">
        <f t="shared" si="1"/>
        <v>0</v>
      </c>
    </row>
    <row r="65" spans="1:5" x14ac:dyDescent="0.2">
      <c r="A65" s="100" t="s">
        <v>66</v>
      </c>
      <c r="B65" s="5">
        <v>49.309674437499993</v>
      </c>
      <c r="C65" s="5">
        <v>49.309674437499993</v>
      </c>
      <c r="D65" s="12">
        <f t="shared" si="0"/>
        <v>0</v>
      </c>
      <c r="E65" s="32">
        <f t="shared" si="1"/>
        <v>0</v>
      </c>
    </row>
    <row r="66" spans="1:5" x14ac:dyDescent="0.2">
      <c r="A66" s="100" t="s">
        <v>68</v>
      </c>
      <c r="B66" s="5">
        <v>58.017844249999996</v>
      </c>
      <c r="C66" s="5">
        <v>58.017844249999996</v>
      </c>
      <c r="D66" s="12">
        <f t="shared" si="0"/>
        <v>0</v>
      </c>
      <c r="E66" s="32">
        <f t="shared" si="1"/>
        <v>0</v>
      </c>
    </row>
    <row r="67" spans="1:5" x14ac:dyDescent="0.2">
      <c r="A67" s="101" t="s">
        <v>70</v>
      </c>
      <c r="B67" s="5">
        <v>40.846650999999994</v>
      </c>
      <c r="C67" s="5">
        <v>40.846650999999994</v>
      </c>
      <c r="D67" s="12">
        <f t="shared" si="0"/>
        <v>0</v>
      </c>
      <c r="E67" s="32">
        <f t="shared" si="1"/>
        <v>0</v>
      </c>
    </row>
    <row r="68" spans="1:5" ht="28.5" x14ac:dyDescent="0.2">
      <c r="A68" s="149" t="s">
        <v>19</v>
      </c>
      <c r="B68" s="146">
        <v>5.45543975</v>
      </c>
      <c r="C68" s="146">
        <v>6.5929733749999997</v>
      </c>
      <c r="D68" s="147">
        <f t="shared" si="0"/>
        <v>1.1375336249999997</v>
      </c>
      <c r="E68" s="29">
        <f t="shared" si="1"/>
        <v>20.475605249999994</v>
      </c>
    </row>
    <row r="69" spans="1:5" x14ac:dyDescent="0.2">
      <c r="A69" s="91" t="s">
        <v>71</v>
      </c>
      <c r="B69" s="5">
        <v>16.042859999999997</v>
      </c>
      <c r="C69" s="5">
        <v>16.380359999999996</v>
      </c>
      <c r="D69" s="12">
        <f t="shared" si="0"/>
        <v>0.33749999999999858</v>
      </c>
      <c r="E69" s="32">
        <f t="shared" si="1"/>
        <v>6.0749999999999744</v>
      </c>
    </row>
    <row r="70" spans="1:5" x14ac:dyDescent="0.2">
      <c r="A70" s="97" t="s">
        <v>48</v>
      </c>
      <c r="B70" s="5">
        <v>14.113126687499999</v>
      </c>
      <c r="C70" s="5">
        <v>14.113126687499999</v>
      </c>
      <c r="D70" s="12">
        <f t="shared" si="0"/>
        <v>0</v>
      </c>
      <c r="E70" s="32">
        <f t="shared" si="1"/>
        <v>0</v>
      </c>
    </row>
    <row r="71" spans="1:5" x14ac:dyDescent="0.2">
      <c r="A71" s="100" t="s">
        <v>72</v>
      </c>
      <c r="B71" s="5">
        <v>40.730335187499996</v>
      </c>
      <c r="C71" s="5">
        <v>40.730335187499996</v>
      </c>
      <c r="D71" s="12">
        <f t="shared" si="0"/>
        <v>0</v>
      </c>
      <c r="E71" s="32">
        <f t="shared" si="1"/>
        <v>0</v>
      </c>
    </row>
    <row r="72" spans="1:5" x14ac:dyDescent="0.2">
      <c r="A72" s="92" t="s">
        <v>20</v>
      </c>
      <c r="B72" s="146">
        <v>10.289251125</v>
      </c>
      <c r="C72" s="146">
        <v>16.37003425</v>
      </c>
      <c r="D72" s="147">
        <f t="shared" ref="D72:D135" si="2">C72-B72</f>
        <v>6.080783125</v>
      </c>
      <c r="E72" s="29">
        <f t="shared" ref="E72:E135" si="3">D72*$E$5</f>
        <v>109.45409624999999</v>
      </c>
    </row>
    <row r="73" spans="1:5" x14ac:dyDescent="0.2">
      <c r="A73" s="97" t="s">
        <v>73</v>
      </c>
      <c r="B73" s="5">
        <v>20.466756062499996</v>
      </c>
      <c r="C73" s="5">
        <v>20.466756062499996</v>
      </c>
      <c r="D73" s="12">
        <f t="shared" si="2"/>
        <v>0</v>
      </c>
      <c r="E73" s="32">
        <f t="shared" si="3"/>
        <v>0</v>
      </c>
    </row>
    <row r="74" spans="1:5" x14ac:dyDescent="0.2">
      <c r="A74" s="100" t="s">
        <v>74</v>
      </c>
      <c r="B74" s="5">
        <v>80.436936312499995</v>
      </c>
      <c r="C74" s="5">
        <v>80.436936312499995</v>
      </c>
      <c r="D74" s="12">
        <f t="shared" si="2"/>
        <v>0</v>
      </c>
      <c r="E74" s="32">
        <f t="shared" si="3"/>
        <v>0</v>
      </c>
    </row>
    <row r="75" spans="1:5" x14ac:dyDescent="0.2">
      <c r="A75" s="91" t="s">
        <v>138</v>
      </c>
      <c r="B75" s="5">
        <v>64.559545687499991</v>
      </c>
      <c r="C75" s="5">
        <v>64.559545687499991</v>
      </c>
      <c r="D75" s="12">
        <f t="shared" si="2"/>
        <v>0</v>
      </c>
      <c r="E75" s="32">
        <f t="shared" si="3"/>
        <v>0</v>
      </c>
    </row>
    <row r="76" spans="1:5" x14ac:dyDescent="0.2">
      <c r="A76" s="97" t="s">
        <v>75</v>
      </c>
      <c r="B76" s="5">
        <v>36.638133375000002</v>
      </c>
      <c r="C76" s="5">
        <v>36.638133375000002</v>
      </c>
      <c r="D76" s="12">
        <f t="shared" si="2"/>
        <v>0</v>
      </c>
      <c r="E76" s="32">
        <f t="shared" si="3"/>
        <v>0</v>
      </c>
    </row>
    <row r="77" spans="1:5" x14ac:dyDescent="0.2">
      <c r="A77" s="91" t="s">
        <v>129</v>
      </c>
      <c r="B77" s="5">
        <v>63.883479187500001</v>
      </c>
      <c r="C77" s="5">
        <v>63.883479187500001</v>
      </c>
      <c r="D77" s="12">
        <f t="shared" si="2"/>
        <v>0</v>
      </c>
      <c r="E77" s="32">
        <f t="shared" si="3"/>
        <v>0</v>
      </c>
    </row>
    <row r="78" spans="1:5" x14ac:dyDescent="0.2">
      <c r="A78" s="91" t="s">
        <v>76</v>
      </c>
      <c r="B78" s="5">
        <v>554.82132337499991</v>
      </c>
      <c r="C78" s="5">
        <v>554.82132337499991</v>
      </c>
      <c r="D78" s="12">
        <f t="shared" si="2"/>
        <v>0</v>
      </c>
      <c r="E78" s="32">
        <f t="shared" si="3"/>
        <v>0</v>
      </c>
    </row>
    <row r="79" spans="1:5" x14ac:dyDescent="0.2">
      <c r="A79" s="97" t="s">
        <v>77</v>
      </c>
      <c r="B79" s="5">
        <v>10.577242624999998</v>
      </c>
      <c r="C79" s="5">
        <v>10.577242624999998</v>
      </c>
      <c r="D79" s="12">
        <f t="shared" si="2"/>
        <v>0</v>
      </c>
      <c r="E79" s="32">
        <f t="shared" si="3"/>
        <v>0</v>
      </c>
    </row>
    <row r="80" spans="1:5" x14ac:dyDescent="0.2">
      <c r="A80" s="91" t="s">
        <v>123</v>
      </c>
      <c r="B80" s="5">
        <v>0</v>
      </c>
      <c r="C80" s="5">
        <v>0</v>
      </c>
      <c r="D80" s="12">
        <f t="shared" si="2"/>
        <v>0</v>
      </c>
      <c r="E80" s="32">
        <f t="shared" si="3"/>
        <v>0</v>
      </c>
    </row>
    <row r="81" spans="1:5" x14ac:dyDescent="0.2">
      <c r="A81" s="100" t="s">
        <v>78</v>
      </c>
      <c r="B81" s="5">
        <v>59.985188999999998</v>
      </c>
      <c r="C81" s="5">
        <v>59.985188999999998</v>
      </c>
      <c r="D81" s="12">
        <f t="shared" si="2"/>
        <v>0</v>
      </c>
      <c r="E81" s="32">
        <f t="shared" si="3"/>
        <v>0</v>
      </c>
    </row>
    <row r="82" spans="1:5" x14ac:dyDescent="0.2">
      <c r="A82" s="97" t="s">
        <v>79</v>
      </c>
      <c r="B82" s="5">
        <v>133.71205481249999</v>
      </c>
      <c r="C82" s="5">
        <v>133.71205481249999</v>
      </c>
      <c r="D82" s="12">
        <f t="shared" si="2"/>
        <v>0</v>
      </c>
      <c r="E82" s="32">
        <f t="shared" si="3"/>
        <v>0</v>
      </c>
    </row>
    <row r="83" spans="1:5" x14ac:dyDescent="0.2">
      <c r="A83" s="91" t="s">
        <v>145</v>
      </c>
      <c r="B83" s="5">
        <v>0</v>
      </c>
      <c r="C83" s="5">
        <v>0</v>
      </c>
      <c r="D83" s="12">
        <f t="shared" si="2"/>
        <v>0</v>
      </c>
      <c r="E83" s="32">
        <f t="shared" si="3"/>
        <v>0</v>
      </c>
    </row>
    <row r="84" spans="1:5" x14ac:dyDescent="0.2">
      <c r="A84" s="97" t="s">
        <v>84</v>
      </c>
      <c r="B84" s="5">
        <v>44.668731124999994</v>
      </c>
      <c r="C84" s="5">
        <v>44.668731124999994</v>
      </c>
      <c r="D84" s="12">
        <f t="shared" si="2"/>
        <v>0</v>
      </c>
      <c r="E84" s="32">
        <f t="shared" si="3"/>
        <v>0</v>
      </c>
    </row>
    <row r="85" spans="1:5" x14ac:dyDescent="0.2">
      <c r="A85" s="97" t="s">
        <v>80</v>
      </c>
      <c r="B85" s="5">
        <v>15.459427937499999</v>
      </c>
      <c r="C85" s="5">
        <v>15.459427937499999</v>
      </c>
      <c r="D85" s="12">
        <f t="shared" si="2"/>
        <v>0</v>
      </c>
      <c r="E85" s="32">
        <f t="shared" si="3"/>
        <v>0</v>
      </c>
    </row>
    <row r="86" spans="1:5" x14ac:dyDescent="0.2">
      <c r="A86" s="97" t="s">
        <v>67</v>
      </c>
      <c r="B86" s="5">
        <v>0</v>
      </c>
      <c r="C86" s="5">
        <v>0</v>
      </c>
      <c r="D86" s="12">
        <f t="shared" si="2"/>
        <v>0</v>
      </c>
      <c r="E86" s="32">
        <f t="shared" si="3"/>
        <v>0</v>
      </c>
    </row>
    <row r="87" spans="1:5" x14ac:dyDescent="0.2">
      <c r="A87" s="97" t="s">
        <v>81</v>
      </c>
      <c r="B87" s="5">
        <v>55.881549249999992</v>
      </c>
      <c r="C87" s="5">
        <v>55.881549249999992</v>
      </c>
      <c r="D87" s="12">
        <f t="shared" si="2"/>
        <v>0</v>
      </c>
      <c r="E87" s="32">
        <f t="shared" si="3"/>
        <v>0</v>
      </c>
    </row>
    <row r="88" spans="1:5" x14ac:dyDescent="0.2">
      <c r="A88" s="97" t="s">
        <v>83</v>
      </c>
      <c r="B88" s="5">
        <v>42.618021374999998</v>
      </c>
      <c r="C88" s="5">
        <v>42.618021374999998</v>
      </c>
      <c r="D88" s="12">
        <f t="shared" si="2"/>
        <v>0</v>
      </c>
      <c r="E88" s="32">
        <f t="shared" si="3"/>
        <v>0</v>
      </c>
    </row>
    <row r="89" spans="1:5" x14ac:dyDescent="0.2">
      <c r="A89" s="96" t="s">
        <v>89</v>
      </c>
      <c r="B89" s="5">
        <v>64.562740812499996</v>
      </c>
      <c r="C89" s="5">
        <v>64.562740812499996</v>
      </c>
      <c r="D89" s="12">
        <f t="shared" si="2"/>
        <v>0</v>
      </c>
      <c r="E89" s="32">
        <f t="shared" si="3"/>
        <v>0</v>
      </c>
    </row>
    <row r="90" spans="1:5" x14ac:dyDescent="0.2">
      <c r="A90" s="91" t="s">
        <v>90</v>
      </c>
      <c r="B90" s="5">
        <v>110.6792390625</v>
      </c>
      <c r="C90" s="5">
        <v>110.6792390625</v>
      </c>
      <c r="D90" s="12">
        <f t="shared" si="2"/>
        <v>0</v>
      </c>
      <c r="E90" s="32">
        <f t="shared" si="3"/>
        <v>0</v>
      </c>
    </row>
    <row r="91" spans="1:5" x14ac:dyDescent="0.2">
      <c r="A91" s="91" t="s">
        <v>33</v>
      </c>
      <c r="B91" s="5">
        <v>0</v>
      </c>
      <c r="C91" s="5">
        <v>0</v>
      </c>
      <c r="D91" s="12">
        <f t="shared" si="2"/>
        <v>0</v>
      </c>
      <c r="E91" s="32">
        <f t="shared" si="3"/>
        <v>0</v>
      </c>
    </row>
    <row r="92" spans="1:5" x14ac:dyDescent="0.2">
      <c r="A92" s="91" t="s">
        <v>91</v>
      </c>
      <c r="B92" s="5">
        <v>56.260410187499993</v>
      </c>
      <c r="C92" s="5">
        <v>56.260410187499993</v>
      </c>
      <c r="D92" s="12">
        <f t="shared" si="2"/>
        <v>0</v>
      </c>
      <c r="E92" s="32">
        <f t="shared" si="3"/>
        <v>0</v>
      </c>
    </row>
    <row r="93" spans="1:5" x14ac:dyDescent="0.2">
      <c r="A93" s="97" t="s">
        <v>93</v>
      </c>
      <c r="B93" s="5">
        <v>61.525062312499998</v>
      </c>
      <c r="C93" s="5">
        <v>61.525062312499998</v>
      </c>
      <c r="D93" s="12">
        <f t="shared" si="2"/>
        <v>0</v>
      </c>
      <c r="E93" s="32">
        <f t="shared" si="3"/>
        <v>0</v>
      </c>
    </row>
    <row r="94" spans="1:5" x14ac:dyDescent="0.2">
      <c r="A94" s="96" t="s">
        <v>13</v>
      </c>
      <c r="B94" s="5">
        <v>44.691136999999998</v>
      </c>
      <c r="C94" s="5">
        <v>44.691136999999998</v>
      </c>
      <c r="D94" s="12">
        <f t="shared" si="2"/>
        <v>0</v>
      </c>
      <c r="E94" s="32">
        <f t="shared" si="3"/>
        <v>0</v>
      </c>
    </row>
    <row r="95" spans="1:5" x14ac:dyDescent="0.2">
      <c r="A95" s="96" t="s">
        <v>94</v>
      </c>
      <c r="B95" s="5">
        <v>144.78767625</v>
      </c>
      <c r="C95" s="5">
        <v>144.78767625</v>
      </c>
      <c r="D95" s="12">
        <f t="shared" si="2"/>
        <v>0</v>
      </c>
      <c r="E95" s="32">
        <f t="shared" si="3"/>
        <v>0</v>
      </c>
    </row>
    <row r="96" spans="1:5" x14ac:dyDescent="0.2">
      <c r="A96" s="150" t="s">
        <v>21</v>
      </c>
      <c r="B96" s="146">
        <v>20.851151062499998</v>
      </c>
      <c r="C96" s="146">
        <v>22.513954062499998</v>
      </c>
      <c r="D96" s="147">
        <f t="shared" si="2"/>
        <v>1.6628030000000003</v>
      </c>
      <c r="E96" s="29">
        <f t="shared" si="3"/>
        <v>29.930454000000005</v>
      </c>
    </row>
    <row r="97" spans="1:5" x14ac:dyDescent="0.2">
      <c r="A97" s="96" t="s">
        <v>85</v>
      </c>
      <c r="B97" s="5">
        <v>135.43706287500001</v>
      </c>
      <c r="C97" s="5">
        <v>135.43706287500001</v>
      </c>
      <c r="D97" s="12">
        <f t="shared" si="2"/>
        <v>0</v>
      </c>
      <c r="E97" s="32">
        <f t="shared" si="3"/>
        <v>0</v>
      </c>
    </row>
    <row r="98" spans="1:5" x14ac:dyDescent="0.2">
      <c r="A98" s="91" t="s">
        <v>88</v>
      </c>
      <c r="B98" s="5">
        <v>82.212092249999998</v>
      </c>
      <c r="C98" s="5">
        <v>82.212092249999998</v>
      </c>
      <c r="D98" s="12">
        <f t="shared" si="2"/>
        <v>0</v>
      </c>
      <c r="E98" s="32">
        <f t="shared" si="3"/>
        <v>0</v>
      </c>
    </row>
    <row r="99" spans="1:5" x14ac:dyDescent="0.2">
      <c r="A99" s="91" t="s">
        <v>95</v>
      </c>
      <c r="B99" s="5">
        <v>34.630015499999999</v>
      </c>
      <c r="C99" s="5">
        <v>34.630015499999999</v>
      </c>
      <c r="D99" s="12">
        <f t="shared" si="2"/>
        <v>0</v>
      </c>
      <c r="E99" s="32">
        <f t="shared" si="3"/>
        <v>0</v>
      </c>
    </row>
    <row r="100" spans="1:5" x14ac:dyDescent="0.2">
      <c r="A100" s="97" t="s">
        <v>49</v>
      </c>
      <c r="B100" s="5">
        <v>32.195195187500005</v>
      </c>
      <c r="C100" s="5">
        <v>32.195195187500005</v>
      </c>
      <c r="D100" s="12">
        <f t="shared" si="2"/>
        <v>0</v>
      </c>
      <c r="E100" s="32">
        <f t="shared" si="3"/>
        <v>0</v>
      </c>
    </row>
    <row r="101" spans="1:5" x14ac:dyDescent="0.2">
      <c r="A101" s="91" t="s">
        <v>124</v>
      </c>
      <c r="B101" s="5">
        <v>39.225870562499999</v>
      </c>
      <c r="C101" s="5">
        <v>39.225870562499999</v>
      </c>
      <c r="D101" s="12">
        <f t="shared" si="2"/>
        <v>0</v>
      </c>
      <c r="E101" s="32">
        <f t="shared" si="3"/>
        <v>0</v>
      </c>
    </row>
    <row r="102" spans="1:5" x14ac:dyDescent="0.2">
      <c r="A102" s="100" t="s">
        <v>96</v>
      </c>
      <c r="B102" s="5">
        <v>90.000967624999987</v>
      </c>
      <c r="C102" s="5">
        <v>90.000967624999987</v>
      </c>
      <c r="D102" s="12">
        <f t="shared" si="2"/>
        <v>0</v>
      </c>
      <c r="E102" s="32">
        <f t="shared" si="3"/>
        <v>0</v>
      </c>
    </row>
    <row r="103" spans="1:5" x14ac:dyDescent="0.2">
      <c r="A103" s="100" t="s">
        <v>98</v>
      </c>
      <c r="B103" s="5">
        <v>228.48242418749999</v>
      </c>
      <c r="C103" s="5">
        <v>228.48242418749999</v>
      </c>
      <c r="D103" s="12">
        <f t="shared" si="2"/>
        <v>0</v>
      </c>
      <c r="E103" s="32">
        <f t="shared" si="3"/>
        <v>0</v>
      </c>
    </row>
    <row r="104" spans="1:5" x14ac:dyDescent="0.2">
      <c r="A104" s="91" t="s">
        <v>99</v>
      </c>
      <c r="B104" s="5">
        <v>7.2254573749999995</v>
      </c>
      <c r="C104" s="5">
        <v>7.2254573749999995</v>
      </c>
      <c r="D104" s="12">
        <f t="shared" si="2"/>
        <v>0</v>
      </c>
      <c r="E104" s="32">
        <f t="shared" si="3"/>
        <v>0</v>
      </c>
    </row>
    <row r="105" spans="1:5" x14ac:dyDescent="0.2">
      <c r="A105" s="100" t="s">
        <v>100</v>
      </c>
      <c r="B105" s="5">
        <v>53.366093124999992</v>
      </c>
      <c r="C105" s="5">
        <v>53.366093124999992</v>
      </c>
      <c r="D105" s="12">
        <f t="shared" si="2"/>
        <v>0</v>
      </c>
      <c r="E105" s="32">
        <f t="shared" si="3"/>
        <v>0</v>
      </c>
    </row>
    <row r="106" spans="1:5" x14ac:dyDescent="0.2">
      <c r="A106" s="100" t="s">
        <v>113</v>
      </c>
      <c r="B106" s="5">
        <v>0</v>
      </c>
      <c r="C106" s="5">
        <v>0</v>
      </c>
      <c r="D106" s="12">
        <f t="shared" si="2"/>
        <v>0</v>
      </c>
      <c r="E106" s="32">
        <f t="shared" si="3"/>
        <v>0</v>
      </c>
    </row>
    <row r="107" spans="1:5" x14ac:dyDescent="0.2">
      <c r="A107" s="91" t="s">
        <v>31</v>
      </c>
      <c r="B107" s="5">
        <v>0</v>
      </c>
      <c r="C107" s="5">
        <v>0</v>
      </c>
      <c r="D107" s="12">
        <f t="shared" si="2"/>
        <v>0</v>
      </c>
      <c r="E107" s="32">
        <f t="shared" si="3"/>
        <v>0</v>
      </c>
    </row>
    <row r="108" spans="1:5" x14ac:dyDescent="0.2">
      <c r="A108" s="91" t="s">
        <v>7</v>
      </c>
      <c r="B108" s="5">
        <v>32.796483874999993</v>
      </c>
      <c r="C108" s="5">
        <v>32.796483874999993</v>
      </c>
      <c r="D108" s="12">
        <f t="shared" si="2"/>
        <v>0</v>
      </c>
      <c r="E108" s="32">
        <f t="shared" si="3"/>
        <v>0</v>
      </c>
    </row>
    <row r="109" spans="1:5" x14ac:dyDescent="0.2">
      <c r="A109" s="91" t="s">
        <v>101</v>
      </c>
      <c r="B109" s="5">
        <v>53.270745062500005</v>
      </c>
      <c r="C109" s="5">
        <v>53.270745062500005</v>
      </c>
      <c r="D109" s="12">
        <f t="shared" si="2"/>
        <v>0</v>
      </c>
      <c r="E109" s="32">
        <f t="shared" si="3"/>
        <v>0</v>
      </c>
    </row>
    <row r="110" spans="1:5" x14ac:dyDescent="0.2">
      <c r="A110" s="91" t="s">
        <v>115</v>
      </c>
      <c r="B110" s="5">
        <v>13.742674124999997</v>
      </c>
      <c r="C110" s="5">
        <v>13.742674124999997</v>
      </c>
      <c r="D110" s="12">
        <f t="shared" si="2"/>
        <v>0</v>
      </c>
      <c r="E110" s="32">
        <f t="shared" si="3"/>
        <v>0</v>
      </c>
    </row>
    <row r="111" spans="1:5" x14ac:dyDescent="0.2">
      <c r="A111" s="91" t="s">
        <v>103</v>
      </c>
      <c r="B111" s="5">
        <v>39.960923812499999</v>
      </c>
      <c r="C111" s="5">
        <v>39.960923812499999</v>
      </c>
      <c r="D111" s="12">
        <f t="shared" si="2"/>
        <v>0</v>
      </c>
      <c r="E111" s="32">
        <f t="shared" si="3"/>
        <v>0</v>
      </c>
    </row>
    <row r="112" spans="1:5" x14ac:dyDescent="0.2">
      <c r="A112" s="91" t="s">
        <v>69</v>
      </c>
      <c r="B112" s="5">
        <v>0</v>
      </c>
      <c r="C112" s="5">
        <v>0</v>
      </c>
      <c r="D112" s="12">
        <f t="shared" si="2"/>
        <v>0</v>
      </c>
      <c r="E112" s="32">
        <f t="shared" si="3"/>
        <v>0</v>
      </c>
    </row>
    <row r="113" spans="1:5" x14ac:dyDescent="0.2">
      <c r="A113" s="91" t="s">
        <v>104</v>
      </c>
      <c r="B113" s="5">
        <v>18.866913437499999</v>
      </c>
      <c r="C113" s="5">
        <v>18.866913437499999</v>
      </c>
      <c r="D113" s="12">
        <f t="shared" si="2"/>
        <v>0</v>
      </c>
      <c r="E113" s="32">
        <f t="shared" si="3"/>
        <v>0</v>
      </c>
    </row>
    <row r="114" spans="1:5" x14ac:dyDescent="0.2">
      <c r="A114" s="91" t="s">
        <v>105</v>
      </c>
      <c r="B114" s="5">
        <v>8.8600023125000007</v>
      </c>
      <c r="C114" s="5">
        <v>8.8600023125000007</v>
      </c>
      <c r="D114" s="12">
        <f t="shared" si="2"/>
        <v>0</v>
      </c>
      <c r="E114" s="32">
        <f t="shared" si="3"/>
        <v>0</v>
      </c>
    </row>
    <row r="115" spans="1:5" x14ac:dyDescent="0.2">
      <c r="A115" s="91" t="s">
        <v>106</v>
      </c>
      <c r="B115" s="5">
        <v>36.52473225</v>
      </c>
      <c r="C115" s="5">
        <v>36.52473225</v>
      </c>
      <c r="D115" s="12">
        <f t="shared" si="2"/>
        <v>0</v>
      </c>
      <c r="E115" s="32">
        <f t="shared" si="3"/>
        <v>0</v>
      </c>
    </row>
    <row r="116" spans="1:5" x14ac:dyDescent="0.2">
      <c r="A116" s="91" t="s">
        <v>107</v>
      </c>
      <c r="B116" s="5">
        <v>109.08508075</v>
      </c>
      <c r="C116" s="5">
        <v>109.08508075</v>
      </c>
      <c r="D116" s="12">
        <f t="shared" si="2"/>
        <v>0</v>
      </c>
      <c r="E116" s="32">
        <f t="shared" si="3"/>
        <v>0</v>
      </c>
    </row>
    <row r="117" spans="1:5" x14ac:dyDescent="0.2">
      <c r="A117" s="91" t="s">
        <v>108</v>
      </c>
      <c r="B117" s="5">
        <v>43.433814999999996</v>
      </c>
      <c r="C117" s="5">
        <v>43.433814999999996</v>
      </c>
      <c r="D117" s="12">
        <f t="shared" si="2"/>
        <v>0</v>
      </c>
      <c r="E117" s="32">
        <f t="shared" si="3"/>
        <v>0</v>
      </c>
    </row>
    <row r="118" spans="1:5" x14ac:dyDescent="0.2">
      <c r="A118" s="91" t="s">
        <v>92</v>
      </c>
      <c r="B118" s="5">
        <v>0</v>
      </c>
      <c r="C118" s="5">
        <v>0</v>
      </c>
      <c r="D118" s="12">
        <f t="shared" si="2"/>
        <v>0</v>
      </c>
      <c r="E118" s="32">
        <f t="shared" si="3"/>
        <v>0</v>
      </c>
    </row>
    <row r="119" spans="1:5" x14ac:dyDescent="0.2">
      <c r="A119" s="91" t="s">
        <v>110</v>
      </c>
      <c r="B119" s="5">
        <v>98.643095812499993</v>
      </c>
      <c r="C119" s="5">
        <v>98.643095812499993</v>
      </c>
      <c r="D119" s="12">
        <f t="shared" si="2"/>
        <v>0</v>
      </c>
      <c r="E119" s="32">
        <f t="shared" si="3"/>
        <v>0</v>
      </c>
    </row>
    <row r="120" spans="1:5" x14ac:dyDescent="0.2">
      <c r="A120" s="91" t="s">
        <v>111</v>
      </c>
      <c r="B120" s="5">
        <v>145.47580637499999</v>
      </c>
      <c r="C120" s="5">
        <v>145.47580637499999</v>
      </c>
      <c r="D120" s="12">
        <f t="shared" si="2"/>
        <v>0</v>
      </c>
      <c r="E120" s="32">
        <f t="shared" si="3"/>
        <v>0</v>
      </c>
    </row>
    <row r="121" spans="1:5" x14ac:dyDescent="0.2">
      <c r="A121" s="91" t="s">
        <v>64</v>
      </c>
      <c r="B121" s="5">
        <v>0</v>
      </c>
      <c r="C121" s="5">
        <v>0</v>
      </c>
      <c r="D121" s="12">
        <f t="shared" si="2"/>
        <v>0</v>
      </c>
      <c r="E121" s="32">
        <f t="shared" si="3"/>
        <v>0</v>
      </c>
    </row>
    <row r="122" spans="1:5" x14ac:dyDescent="0.2">
      <c r="A122" s="91" t="s">
        <v>112</v>
      </c>
      <c r="B122" s="5">
        <v>573.96443787499993</v>
      </c>
      <c r="C122" s="5">
        <v>573.96443787499993</v>
      </c>
      <c r="D122" s="12">
        <f t="shared" si="2"/>
        <v>0</v>
      </c>
      <c r="E122" s="32">
        <f t="shared" si="3"/>
        <v>0</v>
      </c>
    </row>
    <row r="123" spans="1:5" x14ac:dyDescent="0.2">
      <c r="A123" s="91" t="s">
        <v>114</v>
      </c>
      <c r="B123" s="5">
        <v>37.275714312499993</v>
      </c>
      <c r="C123" s="5">
        <v>37.275714312499993</v>
      </c>
      <c r="D123" s="12">
        <f t="shared" si="2"/>
        <v>0</v>
      </c>
      <c r="E123" s="32">
        <f t="shared" si="3"/>
        <v>0</v>
      </c>
    </row>
    <row r="124" spans="1:5" x14ac:dyDescent="0.2">
      <c r="A124" s="91" t="s">
        <v>116</v>
      </c>
      <c r="B124" s="5">
        <v>21.032520062499998</v>
      </c>
      <c r="C124" s="5">
        <v>21.032520062499998</v>
      </c>
      <c r="D124" s="12">
        <f t="shared" si="2"/>
        <v>0</v>
      </c>
      <c r="E124" s="32">
        <f t="shared" si="3"/>
        <v>0</v>
      </c>
    </row>
    <row r="125" spans="1:5" x14ac:dyDescent="0.2">
      <c r="A125" s="91" t="s">
        <v>117</v>
      </c>
      <c r="B125" s="5">
        <v>115.0721565625</v>
      </c>
      <c r="C125" s="5">
        <v>115.0721565625</v>
      </c>
      <c r="D125" s="12">
        <f t="shared" si="2"/>
        <v>0</v>
      </c>
      <c r="E125" s="32">
        <f t="shared" si="3"/>
        <v>0</v>
      </c>
    </row>
    <row r="126" spans="1:5" x14ac:dyDescent="0.2">
      <c r="A126" s="91" t="s">
        <v>118</v>
      </c>
      <c r="B126" s="5">
        <v>720.07752725</v>
      </c>
      <c r="C126" s="5">
        <v>720.07752725</v>
      </c>
      <c r="D126" s="12">
        <f t="shared" si="2"/>
        <v>0</v>
      </c>
      <c r="E126" s="32">
        <f t="shared" si="3"/>
        <v>0</v>
      </c>
    </row>
    <row r="127" spans="1:5" x14ac:dyDescent="0.2">
      <c r="A127" s="91" t="s">
        <v>125</v>
      </c>
      <c r="B127" s="5">
        <v>51.953195812499999</v>
      </c>
      <c r="C127" s="5">
        <v>51.953195812499999</v>
      </c>
      <c r="D127" s="12">
        <f t="shared" si="2"/>
        <v>0</v>
      </c>
      <c r="E127" s="32">
        <f t="shared" si="3"/>
        <v>0</v>
      </c>
    </row>
    <row r="128" spans="1:5" x14ac:dyDescent="0.2">
      <c r="A128" s="92" t="s">
        <v>22</v>
      </c>
      <c r="B128" s="146">
        <v>6.7692717499999997</v>
      </c>
      <c r="C128" s="146">
        <v>8.1736108124999998</v>
      </c>
      <c r="D128" s="147">
        <f t="shared" si="2"/>
        <v>1.4043390625000001</v>
      </c>
      <c r="E128" s="29">
        <f t="shared" si="3"/>
        <v>25.278103125000001</v>
      </c>
    </row>
    <row r="129" spans="1:5" x14ac:dyDescent="0.2">
      <c r="A129" s="91" t="s">
        <v>126</v>
      </c>
      <c r="B129" s="5">
        <v>24.676285437500002</v>
      </c>
      <c r="C129" s="5">
        <v>24.676285437500002</v>
      </c>
      <c r="D129" s="12">
        <f t="shared" si="2"/>
        <v>0</v>
      </c>
      <c r="E129" s="32">
        <f t="shared" si="3"/>
        <v>0</v>
      </c>
    </row>
    <row r="130" spans="1:5" x14ac:dyDescent="0.2">
      <c r="A130" s="91" t="s">
        <v>127</v>
      </c>
      <c r="B130" s="5">
        <v>131.03853218749998</v>
      </c>
      <c r="C130" s="5">
        <v>131.03853218749998</v>
      </c>
      <c r="D130" s="12">
        <f t="shared" si="2"/>
        <v>0</v>
      </c>
      <c r="E130" s="32">
        <f t="shared" si="3"/>
        <v>0</v>
      </c>
    </row>
    <row r="131" spans="1:5" x14ac:dyDescent="0.2">
      <c r="A131" s="91" t="s">
        <v>130</v>
      </c>
      <c r="B131" s="5">
        <v>343.02659662499997</v>
      </c>
      <c r="C131" s="5">
        <v>343.02659662499997</v>
      </c>
      <c r="D131" s="12">
        <f t="shared" si="2"/>
        <v>0</v>
      </c>
      <c r="E131" s="32">
        <f t="shared" si="3"/>
        <v>0</v>
      </c>
    </row>
    <row r="132" spans="1:5" x14ac:dyDescent="0.2">
      <c r="A132" s="91" t="s">
        <v>97</v>
      </c>
      <c r="B132" s="5">
        <v>0</v>
      </c>
      <c r="C132" s="5">
        <v>0</v>
      </c>
      <c r="D132" s="12">
        <f t="shared" si="2"/>
        <v>0</v>
      </c>
      <c r="E132" s="32">
        <f t="shared" si="3"/>
        <v>0</v>
      </c>
    </row>
    <row r="133" spans="1:5" x14ac:dyDescent="0.2">
      <c r="A133" s="91" t="s">
        <v>131</v>
      </c>
      <c r="B133" s="5">
        <v>120.4083690625</v>
      </c>
      <c r="C133" s="5">
        <v>120.4083690625</v>
      </c>
      <c r="D133" s="12">
        <f t="shared" si="2"/>
        <v>0</v>
      </c>
      <c r="E133" s="32">
        <f t="shared" si="3"/>
        <v>0</v>
      </c>
    </row>
    <row r="134" spans="1:5" x14ac:dyDescent="0.2">
      <c r="A134" s="91" t="s">
        <v>50</v>
      </c>
      <c r="B134" s="5">
        <v>14.457277624999998</v>
      </c>
      <c r="C134" s="5">
        <v>14.457277624999998</v>
      </c>
      <c r="D134" s="12">
        <f t="shared" si="2"/>
        <v>0</v>
      </c>
      <c r="E134" s="32">
        <f t="shared" si="3"/>
        <v>0</v>
      </c>
    </row>
    <row r="135" spans="1:5" x14ac:dyDescent="0.2">
      <c r="A135" s="91" t="s">
        <v>132</v>
      </c>
      <c r="B135" s="5">
        <v>12.0848209375</v>
      </c>
      <c r="C135" s="5">
        <v>12.0848209375</v>
      </c>
      <c r="D135" s="12">
        <f t="shared" si="2"/>
        <v>0</v>
      </c>
      <c r="E135" s="32">
        <f t="shared" si="3"/>
        <v>0</v>
      </c>
    </row>
    <row r="136" spans="1:5" x14ac:dyDescent="0.2">
      <c r="A136" s="91" t="s">
        <v>34</v>
      </c>
      <c r="B136" s="5">
        <v>36.174561937499995</v>
      </c>
      <c r="C136" s="5">
        <v>36.174561937499995</v>
      </c>
      <c r="D136" s="12">
        <f t="shared" ref="D136:D148" si="4">C136-B136</f>
        <v>0</v>
      </c>
      <c r="E136" s="32">
        <f t="shared" ref="E136:E148" si="5">D136*$E$5</f>
        <v>0</v>
      </c>
    </row>
    <row r="137" spans="1:5" x14ac:dyDescent="0.2">
      <c r="A137" s="91" t="s">
        <v>133</v>
      </c>
      <c r="B137" s="5">
        <v>31.539247499999995</v>
      </c>
      <c r="C137" s="5">
        <v>31.539247499999995</v>
      </c>
      <c r="D137" s="12">
        <f t="shared" si="4"/>
        <v>0</v>
      </c>
      <c r="E137" s="32">
        <f t="shared" si="5"/>
        <v>0</v>
      </c>
    </row>
    <row r="138" spans="1:5" x14ac:dyDescent="0.2">
      <c r="A138" s="91" t="s">
        <v>102</v>
      </c>
      <c r="B138" s="5">
        <v>17.389273374999998</v>
      </c>
      <c r="C138" s="5">
        <v>17.389273374999998</v>
      </c>
      <c r="D138" s="12">
        <f t="shared" si="4"/>
        <v>0</v>
      </c>
      <c r="E138" s="32">
        <f t="shared" si="5"/>
        <v>0</v>
      </c>
    </row>
    <row r="139" spans="1:5" x14ac:dyDescent="0.2">
      <c r="A139" s="99" t="s">
        <v>134</v>
      </c>
      <c r="B139" s="5">
        <v>41.259279937499997</v>
      </c>
      <c r="C139" s="5">
        <v>41.259279937499997</v>
      </c>
      <c r="D139" s="12">
        <f t="shared" si="4"/>
        <v>0</v>
      </c>
      <c r="E139" s="32">
        <f t="shared" si="5"/>
        <v>0</v>
      </c>
    </row>
    <row r="140" spans="1:5" x14ac:dyDescent="0.2">
      <c r="A140" s="99" t="s">
        <v>135</v>
      </c>
      <c r="B140" s="5">
        <v>12.684108874999998</v>
      </c>
      <c r="C140" s="5">
        <v>12.684108874999998</v>
      </c>
      <c r="D140" s="12">
        <f t="shared" si="4"/>
        <v>0</v>
      </c>
      <c r="E140" s="32">
        <f t="shared" si="5"/>
        <v>0</v>
      </c>
    </row>
    <row r="141" spans="1:5" x14ac:dyDescent="0.2">
      <c r="A141" s="98" t="s">
        <v>136</v>
      </c>
      <c r="B141" s="5">
        <v>76.338807125000002</v>
      </c>
      <c r="C141" s="5">
        <v>76.338807125000002</v>
      </c>
      <c r="D141" s="12">
        <f t="shared" si="4"/>
        <v>0</v>
      </c>
      <c r="E141" s="32">
        <f t="shared" si="5"/>
        <v>0</v>
      </c>
    </row>
    <row r="142" spans="1:5" x14ac:dyDescent="0.2">
      <c r="A142" s="99" t="s">
        <v>137</v>
      </c>
      <c r="B142" s="5">
        <v>106.11751837499999</v>
      </c>
      <c r="C142" s="5">
        <v>106.11751837499999</v>
      </c>
      <c r="D142" s="12">
        <f t="shared" si="4"/>
        <v>0</v>
      </c>
      <c r="E142" s="32">
        <f t="shared" si="5"/>
        <v>0</v>
      </c>
    </row>
    <row r="143" spans="1:5" x14ac:dyDescent="0.2">
      <c r="A143" s="99" t="s">
        <v>139</v>
      </c>
      <c r="B143" s="5">
        <v>36.330052437500001</v>
      </c>
      <c r="C143" s="5">
        <v>36.330052437500001</v>
      </c>
      <c r="D143" s="12">
        <f t="shared" si="4"/>
        <v>0</v>
      </c>
      <c r="E143" s="32">
        <f t="shared" si="5"/>
        <v>0</v>
      </c>
    </row>
    <row r="144" spans="1:5" x14ac:dyDescent="0.2">
      <c r="A144" s="97" t="s">
        <v>140</v>
      </c>
      <c r="B144" s="5">
        <v>59.756434562499997</v>
      </c>
      <c r="C144" s="5">
        <v>59.756434562499997</v>
      </c>
      <c r="D144" s="12">
        <f t="shared" si="4"/>
        <v>0</v>
      </c>
      <c r="E144" s="32">
        <f t="shared" si="5"/>
        <v>0</v>
      </c>
    </row>
    <row r="145" spans="1:5" x14ac:dyDescent="0.2">
      <c r="A145" s="151" t="s">
        <v>23</v>
      </c>
      <c r="B145" s="146">
        <v>10.906004625</v>
      </c>
      <c r="C145" s="146">
        <v>11.452431375</v>
      </c>
      <c r="D145" s="147">
        <f t="shared" si="4"/>
        <v>0.54642675000000018</v>
      </c>
      <c r="E145" s="29">
        <f t="shared" si="5"/>
        <v>9.8356815000000033</v>
      </c>
    </row>
    <row r="146" spans="1:5" x14ac:dyDescent="0.2">
      <c r="A146" s="97" t="s">
        <v>141</v>
      </c>
      <c r="B146" s="5">
        <v>47.588296749999991</v>
      </c>
      <c r="C146" s="5">
        <v>47.588296749999991</v>
      </c>
      <c r="D146" s="12">
        <f t="shared" si="4"/>
        <v>0</v>
      </c>
      <c r="E146" s="32">
        <f t="shared" si="5"/>
        <v>0</v>
      </c>
    </row>
    <row r="147" spans="1:5" x14ac:dyDescent="0.2">
      <c r="A147" s="97" t="s">
        <v>142</v>
      </c>
      <c r="B147" s="5">
        <v>236.90462781249997</v>
      </c>
      <c r="C147" s="5">
        <v>236.90462781249997</v>
      </c>
      <c r="D147" s="12">
        <f t="shared" si="4"/>
        <v>0</v>
      </c>
      <c r="E147" s="32">
        <f t="shared" si="5"/>
        <v>0</v>
      </c>
    </row>
    <row r="148" spans="1:5" x14ac:dyDescent="0.2">
      <c r="A148" s="97" t="s">
        <v>144</v>
      </c>
      <c r="B148" s="5">
        <v>287.42896512499993</v>
      </c>
      <c r="C148" s="5">
        <v>287.42896512499993</v>
      </c>
      <c r="D148" s="12">
        <f t="shared" si="4"/>
        <v>0</v>
      </c>
      <c r="E148" s="32">
        <f t="shared" si="5"/>
        <v>0</v>
      </c>
    </row>
    <row r="149" spans="1:5" ht="15" x14ac:dyDescent="0.25">
      <c r="A149" s="8" t="s">
        <v>147</v>
      </c>
      <c r="B149" s="9">
        <f>SUM(B7:B148)</f>
        <v>9743.9866858125024</v>
      </c>
      <c r="C149" s="9">
        <f t="shared" ref="C149:E149" si="6">SUM(C7:C148)</f>
        <v>9744.3924513125021</v>
      </c>
      <c r="D149" s="13">
        <f t="shared" si="6"/>
        <v>0.40576549999999578</v>
      </c>
      <c r="E149" s="33">
        <f t="shared" si="6"/>
        <v>7.3037789999999525</v>
      </c>
    </row>
  </sheetData>
  <mergeCells count="1">
    <mergeCell ref="G4:J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Grand totals</vt:lpstr>
      <vt:lpstr>Categories</vt:lpstr>
      <vt:lpstr>FisCap</vt:lpstr>
      <vt:lpstr>School coding</vt:lpstr>
      <vt:lpstr>Transportation</vt:lpstr>
      <vt:lpstr>SPED unit cost</vt:lpstr>
      <vt:lpstr>CTE transp.</vt:lpstr>
      <vt:lpstr>CTE test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Carolynn Polanchek</dc:creator>
  <cp:lastModifiedBy>Carolynn Polanchek</cp:lastModifiedBy>
  <dcterms:created xsi:type="dcterms:W3CDTF">2017-09-11T13:38:57Z</dcterms:created>
  <dcterms:modified xsi:type="dcterms:W3CDTF">2018-09-04T16:56:25Z</dcterms:modified>
</cp:coreProperties>
</file>